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Finance\Metrics &amp; Stats\"/>
    </mc:Choice>
  </mc:AlternateContent>
  <xr:revisionPtr revIDLastSave="0" documentId="13_ncr:1_{C1C83BC7-3DCD-4B32-9498-A63AC1C9EE5E}" xr6:coauthVersionLast="47" xr6:coauthVersionMax="47" xr10:uidLastSave="{00000000-0000-0000-0000-000000000000}"/>
  <bookViews>
    <workbookView xWindow="23880" yWindow="-120" windowWidth="24240" windowHeight="13020" activeTab="8" xr2:uid="{00000000-000D-0000-FFFF-FFFF00000000}"/>
  </bookViews>
  <sheets>
    <sheet name="January" sheetId="13" r:id="rId1"/>
    <sheet name="February" sheetId="15" r:id="rId2"/>
    <sheet name="March" sheetId="16" r:id="rId3"/>
    <sheet name="April" sheetId="17" r:id="rId4"/>
    <sheet name="May" sheetId="18" r:id="rId5"/>
    <sheet name="June" sheetId="19" r:id="rId6"/>
    <sheet name="July" sheetId="20" r:id="rId7"/>
    <sheet name="August" sheetId="21" r:id="rId8"/>
    <sheet name="September" sheetId="2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22" l="1"/>
  <c r="M23" i="22"/>
  <c r="L23" i="22"/>
  <c r="K23" i="22"/>
  <c r="J23" i="22"/>
  <c r="X23" i="22" l="1"/>
  <c r="W23" i="22"/>
  <c r="V23" i="22"/>
  <c r="U23" i="22"/>
  <c r="T23" i="22"/>
  <c r="X22" i="22"/>
  <c r="W22" i="22"/>
  <c r="V22" i="22"/>
  <c r="Y22" i="22" s="1"/>
  <c r="U22" i="22"/>
  <c r="T22" i="22"/>
  <c r="X21" i="22"/>
  <c r="W21" i="22"/>
  <c r="V21" i="22"/>
  <c r="U21" i="22"/>
  <c r="Y21" i="22" s="1"/>
  <c r="T21" i="22"/>
  <c r="X20" i="22"/>
  <c r="W20" i="22"/>
  <c r="V20" i="22"/>
  <c r="U20" i="22"/>
  <c r="T20" i="22"/>
  <c r="X17" i="22"/>
  <c r="W17" i="22"/>
  <c r="V17" i="22"/>
  <c r="U17" i="22"/>
  <c r="T17" i="22"/>
  <c r="X16" i="22"/>
  <c r="W16" i="22"/>
  <c r="V16" i="22"/>
  <c r="U16" i="22"/>
  <c r="T16" i="22"/>
  <c r="Y16" i="22" s="1"/>
  <c r="X15" i="22"/>
  <c r="W15" i="22"/>
  <c r="V15" i="22"/>
  <c r="U15" i="22"/>
  <c r="T15" i="22"/>
  <c r="X14" i="22"/>
  <c r="W14" i="22"/>
  <c r="V14" i="22"/>
  <c r="V18" i="22" s="1"/>
  <c r="U14" i="22"/>
  <c r="T14" i="22"/>
  <c r="X13" i="22"/>
  <c r="W13" i="22"/>
  <c r="V13" i="22"/>
  <c r="U13" i="22"/>
  <c r="T13" i="22"/>
  <c r="X9" i="22"/>
  <c r="W9" i="22"/>
  <c r="V9" i="22"/>
  <c r="U9" i="22"/>
  <c r="T9" i="22"/>
  <c r="X8" i="22"/>
  <c r="W8" i="22"/>
  <c r="V8" i="22"/>
  <c r="U8" i="22"/>
  <c r="T8" i="22"/>
  <c r="X7" i="22"/>
  <c r="W7" i="22"/>
  <c r="V7" i="22"/>
  <c r="U7" i="22"/>
  <c r="T7" i="22"/>
  <c r="X6" i="22"/>
  <c r="W6" i="22"/>
  <c r="V6" i="22"/>
  <c r="U6" i="22"/>
  <c r="T6" i="22"/>
  <c r="X5" i="22"/>
  <c r="W5" i="22"/>
  <c r="V5" i="22"/>
  <c r="U5" i="22"/>
  <c r="T5" i="22"/>
  <c r="Y5" i="22" s="1"/>
  <c r="AC24" i="22"/>
  <c r="N24" i="22"/>
  <c r="AE24" i="22" s="1"/>
  <c r="M24" i="22"/>
  <c r="AD24" i="22" s="1"/>
  <c r="L24" i="22"/>
  <c r="K24" i="22"/>
  <c r="AB24" i="22" s="1"/>
  <c r="AB25" i="22" s="1"/>
  <c r="J24" i="22"/>
  <c r="AA24" i="22" s="1"/>
  <c r="AF23" i="22"/>
  <c r="O23" i="22"/>
  <c r="G23" i="22"/>
  <c r="G24" i="22" s="1"/>
  <c r="F23" i="22"/>
  <c r="E23" i="22"/>
  <c r="D23" i="22"/>
  <c r="D24" i="22" s="1"/>
  <c r="C23" i="22"/>
  <c r="C24" i="22" s="1"/>
  <c r="AF22" i="22"/>
  <c r="O22" i="22"/>
  <c r="H22" i="22"/>
  <c r="AF21" i="22"/>
  <c r="O21" i="22"/>
  <c r="H21" i="22"/>
  <c r="AF20" i="22"/>
  <c r="AF24" i="22" s="1"/>
  <c r="Q20" i="22"/>
  <c r="O20" i="22"/>
  <c r="H20" i="22"/>
  <c r="AE18" i="22"/>
  <c r="AE27" i="22" s="1"/>
  <c r="AD18" i="22"/>
  <c r="AD27" i="22" s="1"/>
  <c r="AC18" i="22"/>
  <c r="AC27" i="22" s="1"/>
  <c r="AB18" i="22"/>
  <c r="AB27" i="22" s="1"/>
  <c r="AA18" i="22"/>
  <c r="AA27" i="22" s="1"/>
  <c r="N18" i="22"/>
  <c r="N27" i="22" s="1"/>
  <c r="M18" i="22"/>
  <c r="M27" i="22" s="1"/>
  <c r="L18" i="22"/>
  <c r="L25" i="22" s="1"/>
  <c r="K18" i="22"/>
  <c r="K27" i="22" s="1"/>
  <c r="J18" i="22"/>
  <c r="J27" i="22" s="1"/>
  <c r="G18" i="22"/>
  <c r="G27" i="22" s="1"/>
  <c r="F18" i="22"/>
  <c r="F27" i="22" s="1"/>
  <c r="E18" i="22"/>
  <c r="E27" i="22" s="1"/>
  <c r="D18" i="22"/>
  <c r="D27" i="22" s="1"/>
  <c r="C18" i="22"/>
  <c r="C25" i="22" s="1"/>
  <c r="AF17" i="22"/>
  <c r="O17" i="22"/>
  <c r="H17" i="22"/>
  <c r="AF16" i="22"/>
  <c r="O16" i="22"/>
  <c r="H16" i="22"/>
  <c r="AF15" i="22"/>
  <c r="O15" i="22"/>
  <c r="H15" i="22"/>
  <c r="AF14" i="22"/>
  <c r="Q14" i="22"/>
  <c r="R14" i="22" s="1"/>
  <c r="O14" i="22"/>
  <c r="H14" i="22"/>
  <c r="AF13" i="22"/>
  <c r="W18" i="22"/>
  <c r="U18" i="22"/>
  <c r="Y13" i="22"/>
  <c r="O13" i="22"/>
  <c r="Q13" i="22" s="1"/>
  <c r="H13" i="22"/>
  <c r="AE10" i="22"/>
  <c r="AD10" i="22"/>
  <c r="AC10" i="22"/>
  <c r="AB10" i="22"/>
  <c r="AA10" i="22"/>
  <c r="N10" i="22"/>
  <c r="M10" i="22"/>
  <c r="L10" i="22"/>
  <c r="K10" i="22"/>
  <c r="J10" i="22"/>
  <c r="G10" i="22"/>
  <c r="F10" i="22"/>
  <c r="E10" i="22"/>
  <c r="D10" i="22"/>
  <c r="C10" i="22"/>
  <c r="AF9" i="22"/>
  <c r="O9" i="22"/>
  <c r="H9" i="22"/>
  <c r="AF8" i="22"/>
  <c r="O8" i="22"/>
  <c r="Q8" i="22" s="1"/>
  <c r="R8" i="22" s="1"/>
  <c r="H8" i="22"/>
  <c r="AF7" i="22"/>
  <c r="O7" i="22"/>
  <c r="H7" i="22"/>
  <c r="AF6" i="22"/>
  <c r="O6" i="22"/>
  <c r="H6" i="22"/>
  <c r="Q6" i="22" s="1"/>
  <c r="R6" i="22" s="1"/>
  <c r="AF5" i="22"/>
  <c r="O5" i="22"/>
  <c r="H5" i="22"/>
  <c r="H10" i="22" s="1"/>
  <c r="H20" i="17"/>
  <c r="C18" i="17"/>
  <c r="D18" i="17"/>
  <c r="E18" i="17"/>
  <c r="F18" i="17"/>
  <c r="G18" i="17"/>
  <c r="AF18" i="22" l="1"/>
  <c r="AF10" i="22"/>
  <c r="Q21" i="22"/>
  <c r="R21" i="22" s="1"/>
  <c r="Q22" i="22"/>
  <c r="R22" i="22" s="1"/>
  <c r="O24" i="22"/>
  <c r="Q16" i="22"/>
  <c r="R16" i="22" s="1"/>
  <c r="Q17" i="22"/>
  <c r="R17" i="22" s="1"/>
  <c r="Q15" i="22"/>
  <c r="R15" i="22" s="1"/>
  <c r="O18" i="22"/>
  <c r="Q9" i="22"/>
  <c r="R9" i="22" s="1"/>
  <c r="Q7" i="22"/>
  <c r="R7" i="22" s="1"/>
  <c r="O10" i="22"/>
  <c r="T10" i="22"/>
  <c r="Y20" i="22"/>
  <c r="Y14" i="22"/>
  <c r="Y17" i="22"/>
  <c r="X18" i="22"/>
  <c r="H18" i="22"/>
  <c r="H27" i="22" s="1"/>
  <c r="G25" i="22"/>
  <c r="Y15" i="22"/>
  <c r="Y18" i="22" s="1"/>
  <c r="Q5" i="22"/>
  <c r="Q10" i="22" s="1"/>
  <c r="Y7" i="22"/>
  <c r="V10" i="22"/>
  <c r="Y6" i="22"/>
  <c r="W10" i="22"/>
  <c r="Y8" i="22"/>
  <c r="Y9" i="22"/>
  <c r="T24" i="22"/>
  <c r="H23" i="22"/>
  <c r="Q23" i="22" s="1"/>
  <c r="R23" i="22" s="1"/>
  <c r="X10" i="22"/>
  <c r="X24" i="22"/>
  <c r="X25" i="22" s="1"/>
  <c r="X27" i="22"/>
  <c r="W24" i="22"/>
  <c r="W25" i="22" s="1"/>
  <c r="Q18" i="22"/>
  <c r="W27" i="22"/>
  <c r="AF27" i="22"/>
  <c r="AF25" i="22"/>
  <c r="V24" i="22"/>
  <c r="V25" i="22" s="1"/>
  <c r="U27" i="22"/>
  <c r="O27" i="22"/>
  <c r="O25" i="22"/>
  <c r="V27" i="22"/>
  <c r="R5" i="22"/>
  <c r="R13" i="22"/>
  <c r="R20" i="22"/>
  <c r="E24" i="22"/>
  <c r="E25" i="22" s="1"/>
  <c r="D25" i="22"/>
  <c r="M25" i="22"/>
  <c r="C27" i="22"/>
  <c r="L27" i="22"/>
  <c r="T18" i="22"/>
  <c r="F24" i="22"/>
  <c r="F25" i="22" s="1"/>
  <c r="N25" i="22"/>
  <c r="H24" i="22"/>
  <c r="H25" i="22" s="1"/>
  <c r="U10" i="22"/>
  <c r="AA25" i="22"/>
  <c r="AC25" i="22"/>
  <c r="J25" i="22"/>
  <c r="AD25" i="22"/>
  <c r="K25" i="22"/>
  <c r="AE25" i="22"/>
  <c r="AE25" i="21"/>
  <c r="AF25" i="21"/>
  <c r="Q24" i="22" l="1"/>
  <c r="Y10" i="22"/>
  <c r="Y23" i="22"/>
  <c r="Y24" i="22" s="1"/>
  <c r="Q25" i="22"/>
  <c r="Y27" i="22"/>
  <c r="Y25" i="22"/>
  <c r="U24" i="22"/>
  <c r="U25" i="22" s="1"/>
  <c r="T27" i="22"/>
  <c r="T25" i="22"/>
  <c r="X23" i="21"/>
  <c r="W23" i="21"/>
  <c r="V23" i="21"/>
  <c r="U23" i="21"/>
  <c r="T23" i="21"/>
  <c r="X22" i="21"/>
  <c r="W22" i="21"/>
  <c r="V22" i="21"/>
  <c r="U22" i="21"/>
  <c r="T22" i="21"/>
  <c r="X21" i="21"/>
  <c r="W21" i="21"/>
  <c r="V21" i="21"/>
  <c r="U21" i="21"/>
  <c r="T21" i="21"/>
  <c r="Y21" i="21" s="1"/>
  <c r="X20" i="21"/>
  <c r="W20" i="21"/>
  <c r="V20" i="21"/>
  <c r="U20" i="21"/>
  <c r="T20" i="21"/>
  <c r="X9" i="21"/>
  <c r="W9" i="21"/>
  <c r="V9" i="21"/>
  <c r="U9" i="21"/>
  <c r="T9" i="21"/>
  <c r="X8" i="21"/>
  <c r="W8" i="21"/>
  <c r="V8" i="21"/>
  <c r="U8" i="21"/>
  <c r="T8" i="21"/>
  <c r="X7" i="21"/>
  <c r="W7" i="21"/>
  <c r="V7" i="21"/>
  <c r="U7" i="21"/>
  <c r="T7" i="21"/>
  <c r="Y7" i="21" s="1"/>
  <c r="X6" i="21"/>
  <c r="W6" i="21"/>
  <c r="W10" i="21" s="1"/>
  <c r="V6" i="21"/>
  <c r="U6" i="21"/>
  <c r="U10" i="21" s="1"/>
  <c r="T6" i="21"/>
  <c r="X5" i="21"/>
  <c r="W5" i="21"/>
  <c r="V5" i="21"/>
  <c r="V10" i="21" s="1"/>
  <c r="U5" i="21"/>
  <c r="T5" i="21"/>
  <c r="Y5" i="21" s="1"/>
  <c r="L27" i="21"/>
  <c r="M25" i="21"/>
  <c r="N24" i="21"/>
  <c r="AE24" i="21" s="1"/>
  <c r="M24" i="21"/>
  <c r="AD24" i="21" s="1"/>
  <c r="L24" i="21"/>
  <c r="AC24" i="21" s="1"/>
  <c r="K24" i="21"/>
  <c r="AB24" i="21" s="1"/>
  <c r="J24" i="21"/>
  <c r="AA24" i="21" s="1"/>
  <c r="AF23" i="21"/>
  <c r="O23" i="21"/>
  <c r="G23" i="21"/>
  <c r="F23" i="21"/>
  <c r="E23" i="21"/>
  <c r="E24" i="21" s="1"/>
  <c r="D23" i="21"/>
  <c r="D24" i="21" s="1"/>
  <c r="C23" i="21"/>
  <c r="AF22" i="21"/>
  <c r="O22" i="21"/>
  <c r="H22" i="21"/>
  <c r="Q22" i="21" s="1"/>
  <c r="R22" i="21" s="1"/>
  <c r="AF21" i="21"/>
  <c r="O21" i="21"/>
  <c r="H21" i="21"/>
  <c r="Q21" i="21" s="1"/>
  <c r="R21" i="21" s="1"/>
  <c r="AF20" i="21"/>
  <c r="O20" i="21"/>
  <c r="H20" i="21"/>
  <c r="Q20" i="21" s="1"/>
  <c r="R20" i="21" s="1"/>
  <c r="AE18" i="21"/>
  <c r="AE27" i="21" s="1"/>
  <c r="AD18" i="21"/>
  <c r="AD27" i="21" s="1"/>
  <c r="AC18" i="21"/>
  <c r="AC27" i="21" s="1"/>
  <c r="AB18" i="21"/>
  <c r="AB27" i="21" s="1"/>
  <c r="AA18" i="21"/>
  <c r="AA27" i="21" s="1"/>
  <c r="N18" i="21"/>
  <c r="N27" i="21" s="1"/>
  <c r="M18" i="21"/>
  <c r="M27" i="21" s="1"/>
  <c r="L18" i="21"/>
  <c r="L25" i="21" s="1"/>
  <c r="K18" i="21"/>
  <c r="K27" i="21" s="1"/>
  <c r="J18" i="21"/>
  <c r="J27" i="21" s="1"/>
  <c r="G18" i="21"/>
  <c r="G27" i="21" s="1"/>
  <c r="F18" i="21"/>
  <c r="F27" i="21" s="1"/>
  <c r="E18" i="21"/>
  <c r="E27" i="21" s="1"/>
  <c r="D18" i="21"/>
  <c r="D27" i="21" s="1"/>
  <c r="C18" i="21"/>
  <c r="C27" i="21" s="1"/>
  <c r="AF17" i="21"/>
  <c r="O17" i="21"/>
  <c r="H17" i="21"/>
  <c r="Q17" i="21" s="1"/>
  <c r="R17" i="21" s="1"/>
  <c r="AF16" i="21"/>
  <c r="O16" i="21"/>
  <c r="H16" i="21"/>
  <c r="Q16" i="21" s="1"/>
  <c r="R16" i="21" s="1"/>
  <c r="AF15" i="21"/>
  <c r="O15" i="21"/>
  <c r="H15" i="21"/>
  <c r="AF14" i="21"/>
  <c r="O14" i="21"/>
  <c r="H14" i="21"/>
  <c r="Q14" i="21" s="1"/>
  <c r="R14" i="21" s="1"/>
  <c r="AF13" i="21"/>
  <c r="AF18" i="21" s="1"/>
  <c r="O13" i="21"/>
  <c r="H13" i="21"/>
  <c r="Q13" i="21" s="1"/>
  <c r="AE10" i="21"/>
  <c r="AD10" i="21"/>
  <c r="AC10" i="21"/>
  <c r="AB10" i="21"/>
  <c r="AA10" i="21"/>
  <c r="N10" i="21"/>
  <c r="M10" i="21"/>
  <c r="L10" i="21"/>
  <c r="K10" i="21"/>
  <c r="J10" i="21"/>
  <c r="G10" i="21"/>
  <c r="F10" i="21"/>
  <c r="E10" i="21"/>
  <c r="D10" i="21"/>
  <c r="C10" i="21"/>
  <c r="AF9" i="21"/>
  <c r="O9" i="21"/>
  <c r="H9" i="21"/>
  <c r="Q9" i="21" s="1"/>
  <c r="R9" i="21" s="1"/>
  <c r="AF8" i="21"/>
  <c r="O8" i="21"/>
  <c r="Q8" i="21" s="1"/>
  <c r="R8" i="21" s="1"/>
  <c r="H8" i="21"/>
  <c r="AF7" i="21"/>
  <c r="O7" i="21"/>
  <c r="H7" i="21"/>
  <c r="Q7" i="21" s="1"/>
  <c r="R7" i="21" s="1"/>
  <c r="AF6" i="21"/>
  <c r="O6" i="21"/>
  <c r="H6" i="21"/>
  <c r="Q6" i="21" s="1"/>
  <c r="R6" i="21" s="1"/>
  <c r="AF5" i="21"/>
  <c r="O5" i="21"/>
  <c r="H5" i="21"/>
  <c r="Q5" i="21" s="1"/>
  <c r="X23" i="20"/>
  <c r="W23" i="20"/>
  <c r="V23" i="20"/>
  <c r="U23" i="20"/>
  <c r="T23" i="20"/>
  <c r="X22" i="20"/>
  <c r="W22" i="20"/>
  <c r="V22" i="20"/>
  <c r="U22" i="20"/>
  <c r="T22" i="20"/>
  <c r="X21" i="20"/>
  <c r="W21" i="20"/>
  <c r="V21" i="20"/>
  <c r="U21" i="20"/>
  <c r="T21" i="20"/>
  <c r="X20" i="20"/>
  <c r="Y20" i="20" s="1"/>
  <c r="W20" i="20"/>
  <c r="V20" i="20"/>
  <c r="U20" i="20"/>
  <c r="T20" i="20"/>
  <c r="X9" i="20"/>
  <c r="W9" i="20"/>
  <c r="V9" i="20"/>
  <c r="U9" i="20"/>
  <c r="T9" i="20"/>
  <c r="X8" i="20"/>
  <c r="W8" i="20"/>
  <c r="V8" i="20"/>
  <c r="U8" i="20"/>
  <c r="Y8" i="20" s="1"/>
  <c r="T8" i="20"/>
  <c r="X7" i="20"/>
  <c r="Y7" i="20" s="1"/>
  <c r="W7" i="20"/>
  <c r="V7" i="20"/>
  <c r="U7" i="20"/>
  <c r="T7" i="20"/>
  <c r="X6" i="20"/>
  <c r="W6" i="20"/>
  <c r="W10" i="20" s="1"/>
  <c r="V6" i="20"/>
  <c r="U6" i="20"/>
  <c r="T6" i="20"/>
  <c r="X5" i="20"/>
  <c r="W5" i="20"/>
  <c r="V5" i="20"/>
  <c r="U5" i="20"/>
  <c r="T5" i="20"/>
  <c r="Y5" i="20" s="1"/>
  <c r="H10" i="20"/>
  <c r="AA27" i="20"/>
  <c r="N24" i="20"/>
  <c r="AE24" i="20" s="1"/>
  <c r="M24" i="20"/>
  <c r="AD24" i="20" s="1"/>
  <c r="L24" i="20"/>
  <c r="AC24" i="20" s="1"/>
  <c r="K24" i="20"/>
  <c r="AB24" i="20" s="1"/>
  <c r="J24" i="20"/>
  <c r="AA24" i="20" s="1"/>
  <c r="G24" i="20"/>
  <c r="AF23" i="20"/>
  <c r="O23" i="20"/>
  <c r="G23" i="20"/>
  <c r="F23" i="20"/>
  <c r="F24" i="20" s="1"/>
  <c r="E23" i="20"/>
  <c r="D23" i="20"/>
  <c r="D24" i="20" s="1"/>
  <c r="C23" i="20"/>
  <c r="AF22" i="20"/>
  <c r="O22" i="20"/>
  <c r="H22" i="20"/>
  <c r="Q22" i="20" s="1"/>
  <c r="R22" i="20" s="1"/>
  <c r="AF21" i="20"/>
  <c r="Y21" i="20"/>
  <c r="O21" i="20"/>
  <c r="H21" i="20"/>
  <c r="AF20" i="20"/>
  <c r="O20" i="20"/>
  <c r="O24" i="20" s="1"/>
  <c r="H20" i="20"/>
  <c r="AE18" i="20"/>
  <c r="AE27" i="20" s="1"/>
  <c r="AD18" i="20"/>
  <c r="AD27" i="20" s="1"/>
  <c r="AC18" i="20"/>
  <c r="AC27" i="20" s="1"/>
  <c r="AB18" i="20"/>
  <c r="AB27" i="20" s="1"/>
  <c r="AA18" i="20"/>
  <c r="N18" i="20"/>
  <c r="N25" i="20" s="1"/>
  <c r="M18" i="20"/>
  <c r="M27" i="20" s="1"/>
  <c r="L18" i="20"/>
  <c r="L25" i="20" s="1"/>
  <c r="K18" i="20"/>
  <c r="K27" i="20" s="1"/>
  <c r="J18" i="20"/>
  <c r="J27" i="20" s="1"/>
  <c r="G18" i="20"/>
  <c r="G27" i="20" s="1"/>
  <c r="F18" i="20"/>
  <c r="F27" i="20" s="1"/>
  <c r="E18" i="20"/>
  <c r="E27" i="20" s="1"/>
  <c r="D18" i="20"/>
  <c r="D27" i="20" s="1"/>
  <c r="C18" i="20"/>
  <c r="C27" i="20" s="1"/>
  <c r="AF17" i="20"/>
  <c r="O17" i="20"/>
  <c r="H17" i="20"/>
  <c r="Q17" i="20" s="1"/>
  <c r="R17" i="20" s="1"/>
  <c r="AF16" i="20"/>
  <c r="O16" i="20"/>
  <c r="H16" i="20"/>
  <c r="AF15" i="20"/>
  <c r="O15" i="20"/>
  <c r="H15" i="20"/>
  <c r="AF14" i="20"/>
  <c r="O14" i="20"/>
  <c r="H14" i="20"/>
  <c r="AF13" i="20"/>
  <c r="O13" i="20"/>
  <c r="H13" i="20"/>
  <c r="Q13" i="20" s="1"/>
  <c r="AE10" i="20"/>
  <c r="AD10" i="20"/>
  <c r="AC10" i="20"/>
  <c r="AB10" i="20"/>
  <c r="AA10" i="20"/>
  <c r="N10" i="20"/>
  <c r="M10" i="20"/>
  <c r="L10" i="20"/>
  <c r="K10" i="20"/>
  <c r="J10" i="20"/>
  <c r="G10" i="20"/>
  <c r="F10" i="20"/>
  <c r="E10" i="20"/>
  <c r="D10" i="20"/>
  <c r="C10" i="20"/>
  <c r="AF9" i="20"/>
  <c r="O9" i="20"/>
  <c r="H9" i="20"/>
  <c r="AF8" i="20"/>
  <c r="O8" i="20"/>
  <c r="H8" i="20"/>
  <c r="AF7" i="20"/>
  <c r="O7" i="20"/>
  <c r="H7" i="20"/>
  <c r="AF6" i="20"/>
  <c r="O6" i="20"/>
  <c r="H6" i="20"/>
  <c r="AF5" i="20"/>
  <c r="X10" i="20"/>
  <c r="V10" i="20"/>
  <c r="Q5" i="20"/>
  <c r="R5" i="20" s="1"/>
  <c r="O5" i="20"/>
  <c r="H5" i="20"/>
  <c r="O5" i="19"/>
  <c r="O6" i="19"/>
  <c r="O7" i="19"/>
  <c r="O8" i="19"/>
  <c r="O9" i="19"/>
  <c r="Q16" i="20" l="1"/>
  <c r="R16" i="20" s="1"/>
  <c r="F25" i="20"/>
  <c r="D25" i="21"/>
  <c r="AF24" i="21"/>
  <c r="AF10" i="21"/>
  <c r="O24" i="21"/>
  <c r="Q15" i="21"/>
  <c r="R15" i="21" s="1"/>
  <c r="O18" i="21"/>
  <c r="O10" i="21"/>
  <c r="Y6" i="21"/>
  <c r="Y22" i="21"/>
  <c r="Y20" i="21"/>
  <c r="Y8" i="21"/>
  <c r="Y10" i="21" s="1"/>
  <c r="X10" i="21"/>
  <c r="Y9" i="21"/>
  <c r="U24" i="21"/>
  <c r="AF27" i="21"/>
  <c r="W24" i="21"/>
  <c r="R5" i="21"/>
  <c r="Q10" i="21"/>
  <c r="R13" i="21"/>
  <c r="X24" i="21"/>
  <c r="O27" i="21"/>
  <c r="O25" i="21"/>
  <c r="H10" i="21"/>
  <c r="T10" i="21"/>
  <c r="H18" i="21"/>
  <c r="F24" i="21"/>
  <c r="F25" i="21" s="1"/>
  <c r="E25" i="21"/>
  <c r="N25" i="21"/>
  <c r="G24" i="21"/>
  <c r="G25" i="21" s="1"/>
  <c r="AA25" i="21"/>
  <c r="H23" i="21"/>
  <c r="Q23" i="21" s="1"/>
  <c r="R23" i="21" s="1"/>
  <c r="T24" i="21"/>
  <c r="AB25" i="21"/>
  <c r="AC25" i="21"/>
  <c r="J25" i="21"/>
  <c r="AD25" i="21"/>
  <c r="C24" i="21"/>
  <c r="C25" i="21" s="1"/>
  <c r="K25" i="21"/>
  <c r="AF24" i="20"/>
  <c r="AA25" i="20"/>
  <c r="AF18" i="20"/>
  <c r="AF10" i="20"/>
  <c r="Q20" i="20"/>
  <c r="R20" i="20" s="1"/>
  <c r="Q21" i="20"/>
  <c r="Q14" i="20"/>
  <c r="R14" i="20" s="1"/>
  <c r="N27" i="20"/>
  <c r="Q15" i="20"/>
  <c r="R15" i="20" s="1"/>
  <c r="M25" i="20"/>
  <c r="O18" i="20"/>
  <c r="L27" i="20"/>
  <c r="Q8" i="20"/>
  <c r="R8" i="20" s="1"/>
  <c r="Q6" i="20"/>
  <c r="Q9" i="20"/>
  <c r="R9" i="20" s="1"/>
  <c r="O10" i="20"/>
  <c r="Q7" i="20"/>
  <c r="R7" i="20" s="1"/>
  <c r="X24" i="20"/>
  <c r="Y22" i="20"/>
  <c r="D25" i="20"/>
  <c r="Y6" i="20"/>
  <c r="U24" i="20"/>
  <c r="Y9" i="20"/>
  <c r="V24" i="20"/>
  <c r="Y23" i="20"/>
  <c r="Y24" i="20" s="1"/>
  <c r="U10" i="20"/>
  <c r="W24" i="20"/>
  <c r="O25" i="20"/>
  <c r="O27" i="20"/>
  <c r="R13" i="20"/>
  <c r="Q24" i="20"/>
  <c r="R21" i="20"/>
  <c r="R6" i="20"/>
  <c r="AF27" i="20"/>
  <c r="AF25" i="20"/>
  <c r="E24" i="20"/>
  <c r="E25" i="20" s="1"/>
  <c r="T10" i="20"/>
  <c r="H18" i="20"/>
  <c r="H23" i="20"/>
  <c r="Q23" i="20" s="1"/>
  <c r="R23" i="20" s="1"/>
  <c r="T24" i="20"/>
  <c r="G25" i="20"/>
  <c r="AB25" i="20"/>
  <c r="AC25" i="20"/>
  <c r="J25" i="20"/>
  <c r="AD25" i="20"/>
  <c r="C24" i="20"/>
  <c r="C25" i="20" s="1"/>
  <c r="K25" i="20"/>
  <c r="AE25" i="20"/>
  <c r="N24" i="19"/>
  <c r="AE24" i="19" s="1"/>
  <c r="M24" i="19"/>
  <c r="AD24" i="19" s="1"/>
  <c r="L24" i="19"/>
  <c r="AC24" i="19" s="1"/>
  <c r="K24" i="19"/>
  <c r="AB24" i="19" s="1"/>
  <c r="J24" i="19"/>
  <c r="AA24" i="19" s="1"/>
  <c r="AF23" i="19"/>
  <c r="O23" i="19"/>
  <c r="G23" i="19"/>
  <c r="F23" i="19"/>
  <c r="E23" i="19"/>
  <c r="D23" i="19"/>
  <c r="C23" i="19"/>
  <c r="C24" i="19" s="1"/>
  <c r="AF22" i="19"/>
  <c r="O22" i="19"/>
  <c r="H22" i="19"/>
  <c r="AF21" i="19"/>
  <c r="O21" i="19"/>
  <c r="H21" i="19"/>
  <c r="AF20" i="19"/>
  <c r="O20" i="19"/>
  <c r="H20" i="19"/>
  <c r="AE18" i="19"/>
  <c r="AE27" i="19" s="1"/>
  <c r="AD18" i="19"/>
  <c r="AC18" i="19"/>
  <c r="AC27" i="19" s="1"/>
  <c r="AB18" i="19"/>
  <c r="AA18" i="19"/>
  <c r="AA27" i="19" s="1"/>
  <c r="N18" i="19"/>
  <c r="M18" i="19"/>
  <c r="M27" i="19" s="1"/>
  <c r="L18" i="19"/>
  <c r="K18" i="19"/>
  <c r="K27" i="19" s="1"/>
  <c r="J18" i="19"/>
  <c r="G18" i="19"/>
  <c r="F18" i="19"/>
  <c r="F27" i="19" s="1"/>
  <c r="E18" i="19"/>
  <c r="D18" i="19"/>
  <c r="D27" i="19" s="1"/>
  <c r="C18" i="19"/>
  <c r="AF17" i="19"/>
  <c r="O17" i="19"/>
  <c r="H17" i="19"/>
  <c r="AF16" i="19"/>
  <c r="O16" i="19"/>
  <c r="H16" i="19"/>
  <c r="Q16" i="19" s="1"/>
  <c r="R16" i="19" s="1"/>
  <c r="AF15" i="19"/>
  <c r="O15" i="19"/>
  <c r="H15" i="19"/>
  <c r="AF14" i="19"/>
  <c r="O14" i="19"/>
  <c r="H14" i="19"/>
  <c r="AF13" i="19"/>
  <c r="O13" i="19"/>
  <c r="H13" i="19"/>
  <c r="AE10" i="19"/>
  <c r="AD10" i="19"/>
  <c r="AC10" i="19"/>
  <c r="AB10" i="19"/>
  <c r="AA10" i="19"/>
  <c r="N10" i="19"/>
  <c r="M10" i="19"/>
  <c r="L10" i="19"/>
  <c r="K10" i="19"/>
  <c r="J10" i="19"/>
  <c r="G10" i="19"/>
  <c r="F10" i="19"/>
  <c r="E10" i="19"/>
  <c r="D10" i="19"/>
  <c r="C10" i="19"/>
  <c r="AF9" i="19"/>
  <c r="H9" i="19"/>
  <c r="Q9" i="19" s="1"/>
  <c r="R9" i="19" s="1"/>
  <c r="AF8" i="19"/>
  <c r="H8" i="19"/>
  <c r="Q8" i="19" s="1"/>
  <c r="R8" i="19" s="1"/>
  <c r="AF7" i="19"/>
  <c r="H7" i="19"/>
  <c r="AF6" i="19"/>
  <c r="H6" i="19"/>
  <c r="Q6" i="19" s="1"/>
  <c r="R6" i="19" s="1"/>
  <c r="AF5" i="19"/>
  <c r="H5" i="19"/>
  <c r="Q18" i="21" l="1"/>
  <c r="Y23" i="21"/>
  <c r="Y24" i="21" s="1"/>
  <c r="H24" i="21"/>
  <c r="H27" i="21"/>
  <c r="H25" i="21"/>
  <c r="V24" i="21"/>
  <c r="Q24" i="21"/>
  <c r="Q25" i="21" s="1"/>
  <c r="Q18" i="20"/>
  <c r="Q25" i="20" s="1"/>
  <c r="Q10" i="20"/>
  <c r="Y10" i="20"/>
  <c r="H27" i="20"/>
  <c r="H24" i="20"/>
  <c r="H25" i="20" s="1"/>
  <c r="H10" i="19"/>
  <c r="Q21" i="19"/>
  <c r="R21" i="19" s="1"/>
  <c r="D24" i="19"/>
  <c r="AF18" i="19"/>
  <c r="F24" i="19"/>
  <c r="F25" i="19" s="1"/>
  <c r="H18" i="19"/>
  <c r="AF24" i="19"/>
  <c r="AF25" i="19" s="1"/>
  <c r="AA25" i="19"/>
  <c r="AC25" i="19"/>
  <c r="AE25" i="19"/>
  <c r="AF10" i="19"/>
  <c r="M25" i="19"/>
  <c r="Q14" i="19"/>
  <c r="R14" i="19" s="1"/>
  <c r="Q17" i="19"/>
  <c r="R17" i="19" s="1"/>
  <c r="K25" i="19"/>
  <c r="D25" i="19"/>
  <c r="G24" i="19"/>
  <c r="AF27" i="19"/>
  <c r="H27" i="19"/>
  <c r="C25" i="19"/>
  <c r="C27" i="19"/>
  <c r="E27" i="19"/>
  <c r="G27" i="19"/>
  <c r="O10" i="19"/>
  <c r="Q7" i="19"/>
  <c r="R7" i="19" s="1"/>
  <c r="O18" i="19"/>
  <c r="Q15" i="19"/>
  <c r="R15" i="19" s="1"/>
  <c r="J25" i="19"/>
  <c r="J27" i="19"/>
  <c r="L25" i="19"/>
  <c r="L27" i="19"/>
  <c r="N25" i="19"/>
  <c r="N27" i="19"/>
  <c r="AB27" i="19"/>
  <c r="AB25" i="19"/>
  <c r="AD27" i="19"/>
  <c r="AD25" i="19"/>
  <c r="O24" i="19"/>
  <c r="Q22" i="19"/>
  <c r="R22" i="19" s="1"/>
  <c r="H23" i="19"/>
  <c r="Q23" i="19" s="1"/>
  <c r="R23" i="19" s="1"/>
  <c r="E24" i="19"/>
  <c r="Q5" i="19"/>
  <c r="Q13" i="19"/>
  <c r="Q20" i="19"/>
  <c r="H24" i="19" l="1"/>
  <c r="H25" i="19" s="1"/>
  <c r="G25" i="19"/>
  <c r="Q24" i="19"/>
  <c r="R20" i="19"/>
  <c r="Q10" i="19"/>
  <c r="R5" i="19"/>
  <c r="E25" i="19"/>
  <c r="Q18" i="19"/>
  <c r="R13" i="19"/>
  <c r="O27" i="19"/>
  <c r="O25" i="19"/>
  <c r="AA24" i="18"/>
  <c r="N24" i="18"/>
  <c r="M24" i="18"/>
  <c r="AD24" i="18" s="1"/>
  <c r="L24" i="18"/>
  <c r="AC24" i="18" s="1"/>
  <c r="K24" i="18"/>
  <c r="AB24" i="18" s="1"/>
  <c r="J24" i="18"/>
  <c r="AF23" i="18"/>
  <c r="O23" i="18"/>
  <c r="G23" i="18"/>
  <c r="F23" i="18"/>
  <c r="F24" i="18" s="1"/>
  <c r="E23" i="18"/>
  <c r="D23" i="18"/>
  <c r="D24" i="18" s="1"/>
  <c r="C23" i="18"/>
  <c r="AF22" i="18"/>
  <c r="O22" i="18"/>
  <c r="H22" i="18"/>
  <c r="Q22" i="18" s="1"/>
  <c r="R22" i="18" s="1"/>
  <c r="AF21" i="18"/>
  <c r="O21" i="18"/>
  <c r="O24" i="18" s="1"/>
  <c r="H21" i="18"/>
  <c r="Q21" i="18" s="1"/>
  <c r="R21" i="18" s="1"/>
  <c r="AF20" i="18"/>
  <c r="O20" i="18"/>
  <c r="H20" i="18"/>
  <c r="AE18" i="18"/>
  <c r="AE27" i="18" s="1"/>
  <c r="AD18" i="18"/>
  <c r="AD27" i="18" s="1"/>
  <c r="AC18" i="18"/>
  <c r="AC27" i="18" s="1"/>
  <c r="AB18" i="18"/>
  <c r="AB27" i="18" s="1"/>
  <c r="AA18" i="18"/>
  <c r="AA27" i="18" s="1"/>
  <c r="N18" i="18"/>
  <c r="N27" i="18" s="1"/>
  <c r="M18" i="18"/>
  <c r="M27" i="18" s="1"/>
  <c r="L18" i="18"/>
  <c r="K18" i="18"/>
  <c r="K27" i="18" s="1"/>
  <c r="J18" i="18"/>
  <c r="J27" i="18" s="1"/>
  <c r="G18" i="18"/>
  <c r="G27" i="18" s="1"/>
  <c r="F18" i="18"/>
  <c r="F27" i="18" s="1"/>
  <c r="E18" i="18"/>
  <c r="E27" i="18" s="1"/>
  <c r="D18" i="18"/>
  <c r="D27" i="18" s="1"/>
  <c r="C18" i="18"/>
  <c r="C27" i="18" s="1"/>
  <c r="AF17" i="18"/>
  <c r="O17" i="18"/>
  <c r="H17" i="18"/>
  <c r="Q17" i="18" s="1"/>
  <c r="R17" i="18" s="1"/>
  <c r="AF16" i="18"/>
  <c r="O16" i="18"/>
  <c r="H16" i="18"/>
  <c r="AF15" i="18"/>
  <c r="O15" i="18"/>
  <c r="H15" i="18"/>
  <c r="Q15" i="18" s="1"/>
  <c r="R15" i="18" s="1"/>
  <c r="AF14" i="18"/>
  <c r="O14" i="18"/>
  <c r="H14" i="18"/>
  <c r="AF13" i="18"/>
  <c r="O13" i="18"/>
  <c r="H13" i="18"/>
  <c r="Q13" i="18" s="1"/>
  <c r="AE10" i="18"/>
  <c r="AD10" i="18"/>
  <c r="AC10" i="18"/>
  <c r="AB10" i="18"/>
  <c r="AA10" i="18"/>
  <c r="N10" i="18"/>
  <c r="M10" i="18"/>
  <c r="L10" i="18"/>
  <c r="K10" i="18"/>
  <c r="J10" i="18"/>
  <c r="G10" i="18"/>
  <c r="F10" i="18"/>
  <c r="E10" i="18"/>
  <c r="D10" i="18"/>
  <c r="C10" i="18"/>
  <c r="AF9" i="18"/>
  <c r="O9" i="18"/>
  <c r="H9" i="18"/>
  <c r="AF8" i="18"/>
  <c r="O8" i="18"/>
  <c r="H8" i="18"/>
  <c r="AF7" i="18"/>
  <c r="O7" i="18"/>
  <c r="H7" i="18"/>
  <c r="Q7" i="18" s="1"/>
  <c r="R7" i="18" s="1"/>
  <c r="AF6" i="18"/>
  <c r="O6" i="18"/>
  <c r="H6" i="18"/>
  <c r="AF5" i="18"/>
  <c r="O5" i="18"/>
  <c r="H5" i="18"/>
  <c r="O5" i="17"/>
  <c r="O6" i="17"/>
  <c r="O7" i="17"/>
  <c r="O8" i="17"/>
  <c r="O9" i="17"/>
  <c r="R9" i="18" l="1"/>
  <c r="Q9" i="18"/>
  <c r="Q5" i="18"/>
  <c r="AF24" i="18"/>
  <c r="AF25" i="18" s="1"/>
  <c r="AF10" i="18"/>
  <c r="Q8" i="18"/>
  <c r="R8" i="18" s="1"/>
  <c r="Q25" i="19"/>
  <c r="AF18" i="18"/>
  <c r="L25" i="18"/>
  <c r="Q20" i="18"/>
  <c r="M25" i="18"/>
  <c r="Q16" i="18"/>
  <c r="R16" i="18" s="1"/>
  <c r="L27" i="18"/>
  <c r="O18" i="18"/>
  <c r="O27" i="18" s="1"/>
  <c r="N25" i="18"/>
  <c r="O10" i="18"/>
  <c r="H18" i="18"/>
  <c r="H10" i="18"/>
  <c r="R5" i="18"/>
  <c r="AF27" i="18"/>
  <c r="H27" i="18"/>
  <c r="R20" i="18"/>
  <c r="O25" i="18"/>
  <c r="D25" i="18"/>
  <c r="R13" i="18"/>
  <c r="Q6" i="18"/>
  <c r="R6" i="18" s="1"/>
  <c r="Q14" i="18"/>
  <c r="R14" i="18" s="1"/>
  <c r="G24" i="18"/>
  <c r="F25" i="18"/>
  <c r="AA25" i="18"/>
  <c r="H23" i="18"/>
  <c r="Q23" i="18" s="1"/>
  <c r="R23" i="18" s="1"/>
  <c r="AB25" i="18"/>
  <c r="E24" i="18"/>
  <c r="AC25" i="18"/>
  <c r="AE24" i="18"/>
  <c r="J25" i="18"/>
  <c r="AD25" i="18"/>
  <c r="C24" i="18"/>
  <c r="K25" i="18"/>
  <c r="AE25" i="18"/>
  <c r="T6" i="13"/>
  <c r="N24" i="17"/>
  <c r="AE24" i="17" s="1"/>
  <c r="M24" i="17"/>
  <c r="AD24" i="17" s="1"/>
  <c r="L24" i="17"/>
  <c r="AC24" i="17" s="1"/>
  <c r="K24" i="17"/>
  <c r="AB24" i="17" s="1"/>
  <c r="J24" i="17"/>
  <c r="AA24" i="17" s="1"/>
  <c r="AF23" i="17"/>
  <c r="O23" i="17"/>
  <c r="G23" i="17"/>
  <c r="F23" i="17"/>
  <c r="E23" i="17"/>
  <c r="D23" i="17"/>
  <c r="C23" i="17"/>
  <c r="AF22" i="17"/>
  <c r="O22" i="17"/>
  <c r="H22" i="17"/>
  <c r="AF21" i="17"/>
  <c r="O21" i="17"/>
  <c r="H21" i="17"/>
  <c r="AF20" i="17"/>
  <c r="O20" i="17"/>
  <c r="AE18" i="17"/>
  <c r="AE27" i="17" s="1"/>
  <c r="AD18" i="17"/>
  <c r="AD27" i="17" s="1"/>
  <c r="AC18" i="17"/>
  <c r="AC27" i="17" s="1"/>
  <c r="AB18" i="17"/>
  <c r="AB27" i="17" s="1"/>
  <c r="AA18" i="17"/>
  <c r="AA27" i="17" s="1"/>
  <c r="N18" i="17"/>
  <c r="M18" i="17"/>
  <c r="M27" i="17" s="1"/>
  <c r="L18" i="17"/>
  <c r="K18" i="17"/>
  <c r="K27" i="17" s="1"/>
  <c r="J18" i="17"/>
  <c r="F27" i="17"/>
  <c r="D27" i="17"/>
  <c r="AF17" i="17"/>
  <c r="O17" i="17"/>
  <c r="H17" i="17"/>
  <c r="AF16" i="17"/>
  <c r="O16" i="17"/>
  <c r="H16" i="17"/>
  <c r="AF15" i="17"/>
  <c r="O15" i="17"/>
  <c r="H15" i="17"/>
  <c r="AF14" i="17"/>
  <c r="O14" i="17"/>
  <c r="H14" i="17"/>
  <c r="AF13" i="17"/>
  <c r="AF18" i="17" s="1"/>
  <c r="O13" i="17"/>
  <c r="H13" i="17"/>
  <c r="AE10" i="17"/>
  <c r="AD10" i="17"/>
  <c r="AC10" i="17"/>
  <c r="AB10" i="17"/>
  <c r="AA10" i="17"/>
  <c r="N10" i="17"/>
  <c r="M10" i="17"/>
  <c r="L10" i="17"/>
  <c r="K10" i="17"/>
  <c r="J10" i="17"/>
  <c r="G10" i="17"/>
  <c r="F10" i="17"/>
  <c r="E10" i="17"/>
  <c r="D10" i="17"/>
  <c r="C10" i="17"/>
  <c r="AF9" i="17"/>
  <c r="H9" i="17"/>
  <c r="Q9" i="17" s="1"/>
  <c r="R9" i="17" s="1"/>
  <c r="AF8" i="17"/>
  <c r="H8" i="17"/>
  <c r="Q8" i="17" s="1"/>
  <c r="R8" i="17" s="1"/>
  <c r="AF7" i="17"/>
  <c r="H7" i="17"/>
  <c r="Q7" i="17" s="1"/>
  <c r="R7" i="17" s="1"/>
  <c r="AF6" i="17"/>
  <c r="O10" i="17"/>
  <c r="H6" i="17"/>
  <c r="AF5" i="17"/>
  <c r="H5" i="17"/>
  <c r="C24" i="17" l="1"/>
  <c r="D24" i="17"/>
  <c r="E24" i="17"/>
  <c r="F24" i="17"/>
  <c r="G24" i="17"/>
  <c r="Q18" i="18"/>
  <c r="Q24" i="18"/>
  <c r="G25" i="18"/>
  <c r="H24" i="18"/>
  <c r="H25" i="18" s="1"/>
  <c r="C25" i="18"/>
  <c r="E25" i="18"/>
  <c r="Q10" i="18"/>
  <c r="O18" i="17"/>
  <c r="O27" i="17" s="1"/>
  <c r="Q22" i="17"/>
  <c r="R22" i="17" s="1"/>
  <c r="AF10" i="17"/>
  <c r="Q15" i="17"/>
  <c r="R15" i="17" s="1"/>
  <c r="O24" i="17"/>
  <c r="H10" i="17"/>
  <c r="Q21" i="17"/>
  <c r="R21" i="17" s="1"/>
  <c r="Q5" i="17"/>
  <c r="R5" i="17" s="1"/>
  <c r="AF24" i="17"/>
  <c r="J25" i="17"/>
  <c r="L25" i="17"/>
  <c r="N25" i="17"/>
  <c r="Q14" i="17"/>
  <c r="R14" i="17" s="1"/>
  <c r="Q16" i="17"/>
  <c r="R16" i="17" s="1"/>
  <c r="Q17" i="17"/>
  <c r="R17" i="17" s="1"/>
  <c r="H18" i="17"/>
  <c r="H27" i="17" s="1"/>
  <c r="Q6" i="17"/>
  <c r="R6" i="17" s="1"/>
  <c r="Q13" i="17"/>
  <c r="AF27" i="17"/>
  <c r="AF25" i="17"/>
  <c r="C25" i="17"/>
  <c r="E25" i="17"/>
  <c r="G25" i="17"/>
  <c r="Q20" i="17"/>
  <c r="H23" i="17"/>
  <c r="Q23" i="17" s="1"/>
  <c r="R23" i="17" s="1"/>
  <c r="D25" i="17"/>
  <c r="F25" i="17"/>
  <c r="K25" i="17"/>
  <c r="M25" i="17"/>
  <c r="AA25" i="17"/>
  <c r="AC25" i="17"/>
  <c r="AE25" i="17"/>
  <c r="C27" i="17"/>
  <c r="E27" i="17"/>
  <c r="G27" i="17"/>
  <c r="J27" i="17"/>
  <c r="L27" i="17"/>
  <c r="N27" i="17"/>
  <c r="AB25" i="17"/>
  <c r="AD25" i="17"/>
  <c r="N24" i="16"/>
  <c r="AE24" i="16" s="1"/>
  <c r="M24" i="16"/>
  <c r="AD24" i="16" s="1"/>
  <c r="L24" i="16"/>
  <c r="AC24" i="16" s="1"/>
  <c r="K24" i="16"/>
  <c r="AB24" i="16" s="1"/>
  <c r="J24" i="16"/>
  <c r="AA24" i="16" s="1"/>
  <c r="AF23" i="16"/>
  <c r="O23" i="16"/>
  <c r="G23" i="16"/>
  <c r="F23" i="16"/>
  <c r="F24" i="16" s="1"/>
  <c r="E23" i="16"/>
  <c r="D23" i="16"/>
  <c r="D24" i="16" s="1"/>
  <c r="C23" i="16"/>
  <c r="C24" i="16" s="1"/>
  <c r="AF22" i="16"/>
  <c r="O22" i="16"/>
  <c r="H22" i="16"/>
  <c r="AF21" i="16"/>
  <c r="O21" i="16"/>
  <c r="H21" i="16"/>
  <c r="Q21" i="16" s="1"/>
  <c r="R21" i="16" s="1"/>
  <c r="AF20" i="16"/>
  <c r="O20" i="16"/>
  <c r="H20" i="16"/>
  <c r="AE18" i="16"/>
  <c r="AE27" i="16" s="1"/>
  <c r="AD18" i="16"/>
  <c r="AC18" i="16"/>
  <c r="AC27" i="16" s="1"/>
  <c r="AB18" i="16"/>
  <c r="AA18" i="16"/>
  <c r="AA27" i="16" s="1"/>
  <c r="N18" i="16"/>
  <c r="M18" i="16"/>
  <c r="M27" i="16" s="1"/>
  <c r="L18" i="16"/>
  <c r="K18" i="16"/>
  <c r="K27" i="16" s="1"/>
  <c r="J18" i="16"/>
  <c r="G18" i="16"/>
  <c r="F18" i="16"/>
  <c r="F27" i="16" s="1"/>
  <c r="E18" i="16"/>
  <c r="D18" i="16"/>
  <c r="D27" i="16" s="1"/>
  <c r="C18" i="16"/>
  <c r="AF17" i="16"/>
  <c r="O17" i="16"/>
  <c r="H17" i="16"/>
  <c r="AF16" i="16"/>
  <c r="O16" i="16"/>
  <c r="H16" i="16"/>
  <c r="AF15" i="16"/>
  <c r="O15" i="16"/>
  <c r="H15" i="16"/>
  <c r="AF14" i="16"/>
  <c r="O14" i="16"/>
  <c r="H14" i="16"/>
  <c r="AF13" i="16"/>
  <c r="O13" i="16"/>
  <c r="H13" i="16"/>
  <c r="AE10" i="16"/>
  <c r="AD10" i="16"/>
  <c r="AC10" i="16"/>
  <c r="AB10" i="16"/>
  <c r="AA10" i="16"/>
  <c r="N10" i="16"/>
  <c r="M10" i="16"/>
  <c r="L10" i="16"/>
  <c r="K10" i="16"/>
  <c r="J10" i="16"/>
  <c r="G10" i="16"/>
  <c r="F10" i="16"/>
  <c r="E10" i="16"/>
  <c r="D10" i="16"/>
  <c r="C10" i="16"/>
  <c r="AF9" i="16"/>
  <c r="O9" i="16"/>
  <c r="H9" i="16"/>
  <c r="AF8" i="16"/>
  <c r="O8" i="16"/>
  <c r="H8" i="16"/>
  <c r="AF7" i="16"/>
  <c r="O7" i="16"/>
  <c r="H7" i="16"/>
  <c r="AF6" i="16"/>
  <c r="O6" i="16"/>
  <c r="H6" i="16"/>
  <c r="AF5" i="16"/>
  <c r="O5" i="16"/>
  <c r="H5" i="16"/>
  <c r="H10" i="16" s="1"/>
  <c r="Q25" i="18" l="1"/>
  <c r="Q5" i="16"/>
  <c r="O25" i="17"/>
  <c r="Q9" i="16"/>
  <c r="R9" i="16" s="1"/>
  <c r="H18" i="16"/>
  <c r="Q10" i="17"/>
  <c r="Q24" i="17"/>
  <c r="R20" i="17"/>
  <c r="Q18" i="17"/>
  <c r="R13" i="17"/>
  <c r="H24" i="17"/>
  <c r="H25" i="17" s="1"/>
  <c r="AA25" i="16"/>
  <c r="AC25" i="16"/>
  <c r="AE25" i="16"/>
  <c r="M25" i="16"/>
  <c r="Q6" i="16"/>
  <c r="R6" i="16" s="1"/>
  <c r="Q8" i="16"/>
  <c r="R8" i="16" s="1"/>
  <c r="AF18" i="16"/>
  <c r="AF10" i="16"/>
  <c r="Q14" i="16"/>
  <c r="R14" i="16" s="1"/>
  <c r="Q16" i="16"/>
  <c r="R16" i="16" s="1"/>
  <c r="Q17" i="16"/>
  <c r="R17" i="16" s="1"/>
  <c r="AF24" i="16"/>
  <c r="K25" i="16"/>
  <c r="D25" i="16"/>
  <c r="F25" i="16"/>
  <c r="G24" i="16"/>
  <c r="H27" i="16"/>
  <c r="C25" i="16"/>
  <c r="C27" i="16"/>
  <c r="E27" i="16"/>
  <c r="G27" i="16"/>
  <c r="O10" i="16"/>
  <c r="Q7" i="16"/>
  <c r="R7" i="16" s="1"/>
  <c r="O18" i="16"/>
  <c r="Q15" i="16"/>
  <c r="R15" i="16" s="1"/>
  <c r="J25" i="16"/>
  <c r="J27" i="16"/>
  <c r="L25" i="16"/>
  <c r="L27" i="16"/>
  <c r="N25" i="16"/>
  <c r="N27" i="16"/>
  <c r="AB27" i="16"/>
  <c r="AB25" i="16"/>
  <c r="AD27" i="16"/>
  <c r="AD25" i="16"/>
  <c r="O24" i="16"/>
  <c r="Q22" i="16"/>
  <c r="R22" i="16" s="1"/>
  <c r="H23" i="16"/>
  <c r="Q23" i="16" s="1"/>
  <c r="R23" i="16" s="1"/>
  <c r="E24" i="16"/>
  <c r="Q13" i="16"/>
  <c r="Q20" i="16"/>
  <c r="T22" i="13"/>
  <c r="U22" i="13"/>
  <c r="V22" i="13"/>
  <c r="W22" i="13"/>
  <c r="X22" i="13"/>
  <c r="T23" i="13"/>
  <c r="U23" i="13"/>
  <c r="V23" i="13"/>
  <c r="W23" i="13"/>
  <c r="X23" i="13"/>
  <c r="U21" i="13"/>
  <c r="V21" i="13"/>
  <c r="W21" i="13"/>
  <c r="X21" i="13"/>
  <c r="T21" i="13"/>
  <c r="T15" i="13"/>
  <c r="U15" i="13"/>
  <c r="V15" i="13"/>
  <c r="W15" i="13"/>
  <c r="X15" i="13"/>
  <c r="T16" i="13"/>
  <c r="U16" i="13"/>
  <c r="V16" i="13"/>
  <c r="W16" i="13"/>
  <c r="X16" i="13"/>
  <c r="T17" i="13"/>
  <c r="U17" i="13"/>
  <c r="V17" i="13"/>
  <c r="W17" i="13"/>
  <c r="X17" i="13"/>
  <c r="T18" i="13"/>
  <c r="U18" i="13"/>
  <c r="V18" i="13"/>
  <c r="W18" i="13"/>
  <c r="X18" i="13"/>
  <c r="U14" i="13"/>
  <c r="V14" i="13"/>
  <c r="W14" i="13"/>
  <c r="X14" i="13"/>
  <c r="T14" i="13"/>
  <c r="T7" i="13"/>
  <c r="U7" i="13"/>
  <c r="V7" i="13"/>
  <c r="W7" i="13"/>
  <c r="X7" i="13"/>
  <c r="T8" i="13"/>
  <c r="U8" i="13"/>
  <c r="V8" i="13"/>
  <c r="W8" i="13"/>
  <c r="X8" i="13"/>
  <c r="T9" i="13"/>
  <c r="U9" i="13"/>
  <c r="V9" i="13"/>
  <c r="W9" i="13"/>
  <c r="X9" i="13"/>
  <c r="T10" i="13"/>
  <c r="U10" i="13"/>
  <c r="V10" i="13"/>
  <c r="W10" i="13"/>
  <c r="X10" i="13"/>
  <c r="U6" i="13"/>
  <c r="V6" i="13"/>
  <c r="W6" i="13"/>
  <c r="X6" i="13"/>
  <c r="AF25" i="16" l="1"/>
  <c r="H24" i="16"/>
  <c r="H25" i="16" s="1"/>
  <c r="Q25" i="17"/>
  <c r="AF27" i="16"/>
  <c r="G25" i="16"/>
  <c r="Q24" i="16"/>
  <c r="R20" i="16"/>
  <c r="Q10" i="16"/>
  <c r="R5" i="16"/>
  <c r="E25" i="16"/>
  <c r="Q18" i="16"/>
  <c r="R13" i="16"/>
  <c r="O27" i="16"/>
  <c r="O25" i="16"/>
  <c r="T6" i="15"/>
  <c r="T5" i="16" s="1"/>
  <c r="T5" i="17" s="1"/>
  <c r="T5" i="18" s="1"/>
  <c r="N25" i="15"/>
  <c r="AE25" i="15" s="1"/>
  <c r="M25" i="15"/>
  <c r="AD25" i="15" s="1"/>
  <c r="L25" i="15"/>
  <c r="AC25" i="15" s="1"/>
  <c r="K25" i="15"/>
  <c r="AB25" i="15" s="1"/>
  <c r="J25" i="15"/>
  <c r="AA25" i="15" s="1"/>
  <c r="AF24" i="15"/>
  <c r="O24" i="15"/>
  <c r="G24" i="15"/>
  <c r="G25" i="15" s="1"/>
  <c r="F24" i="15"/>
  <c r="E24" i="15"/>
  <c r="E25" i="15" s="1"/>
  <c r="D24" i="15"/>
  <c r="C24" i="15"/>
  <c r="C25" i="15" s="1"/>
  <c r="AF23" i="15"/>
  <c r="O23" i="15"/>
  <c r="H23" i="15"/>
  <c r="O22" i="15"/>
  <c r="H22" i="15"/>
  <c r="AF21" i="15"/>
  <c r="O21" i="15"/>
  <c r="H21" i="15"/>
  <c r="AB19" i="15"/>
  <c r="N19" i="15"/>
  <c r="N26" i="15" s="1"/>
  <c r="M19" i="15"/>
  <c r="M28" i="15" s="1"/>
  <c r="L19" i="15"/>
  <c r="L26" i="15" s="1"/>
  <c r="K19" i="15"/>
  <c r="K28" i="15" s="1"/>
  <c r="J19" i="15"/>
  <c r="J26" i="15" s="1"/>
  <c r="G19" i="15"/>
  <c r="G28" i="15" s="1"/>
  <c r="F19" i="15"/>
  <c r="F28" i="15" s="1"/>
  <c r="E19" i="15"/>
  <c r="D19" i="15"/>
  <c r="D28" i="15" s="1"/>
  <c r="C19" i="15"/>
  <c r="C28" i="15" s="1"/>
  <c r="AF18" i="15"/>
  <c r="O18" i="15"/>
  <c r="H18" i="15"/>
  <c r="AF17" i="15"/>
  <c r="O17" i="15"/>
  <c r="H17" i="15"/>
  <c r="AF16" i="15"/>
  <c r="O16" i="15"/>
  <c r="H16" i="15"/>
  <c r="AF15" i="15"/>
  <c r="O15" i="15"/>
  <c r="H15" i="15"/>
  <c r="AE19" i="15"/>
  <c r="AE28" i="15" s="1"/>
  <c r="AD19" i="15"/>
  <c r="AC19" i="15"/>
  <c r="AC28" i="15" s="1"/>
  <c r="O14" i="15"/>
  <c r="H14" i="15"/>
  <c r="N11" i="15"/>
  <c r="M11" i="15"/>
  <c r="L11" i="15"/>
  <c r="K11" i="15"/>
  <c r="G11" i="15"/>
  <c r="F11" i="15"/>
  <c r="E11" i="15"/>
  <c r="D11" i="15"/>
  <c r="C11" i="15"/>
  <c r="O10" i="15"/>
  <c r="J11" i="15"/>
  <c r="H10" i="15"/>
  <c r="Q10" i="15" s="1"/>
  <c r="R10" i="15" s="1"/>
  <c r="AF9" i="15"/>
  <c r="O9" i="15"/>
  <c r="H9" i="15"/>
  <c r="O8" i="15"/>
  <c r="H8" i="15"/>
  <c r="AF7" i="15"/>
  <c r="O7" i="15"/>
  <c r="H7" i="15"/>
  <c r="Q7" i="15" s="1"/>
  <c r="R7" i="15" s="1"/>
  <c r="AD11" i="15"/>
  <c r="AB11" i="15"/>
  <c r="O6" i="15"/>
  <c r="H6" i="15"/>
  <c r="T5" i="19" l="1"/>
  <c r="O19" i="15"/>
  <c r="O11" i="15"/>
  <c r="Q9" i="15"/>
  <c r="R9" i="15" s="1"/>
  <c r="O28" i="15"/>
  <c r="H19" i="15"/>
  <c r="H28" i="15" s="1"/>
  <c r="Q25" i="16"/>
  <c r="M26" i="15"/>
  <c r="AF22" i="15"/>
  <c r="AF25" i="15" s="1"/>
  <c r="Q23" i="15"/>
  <c r="R23" i="15" s="1"/>
  <c r="Q15" i="15"/>
  <c r="R15" i="15" s="1"/>
  <c r="Q16" i="15"/>
  <c r="R16" i="15" s="1"/>
  <c r="Q17" i="15"/>
  <c r="R17" i="15" s="1"/>
  <c r="Q18" i="15"/>
  <c r="R18" i="15" s="1"/>
  <c r="K26" i="15"/>
  <c r="Q6" i="15"/>
  <c r="AE11" i="15"/>
  <c r="AF8" i="15"/>
  <c r="AC11" i="15"/>
  <c r="C26" i="15"/>
  <c r="G26" i="15"/>
  <c r="H11" i="15"/>
  <c r="R6" i="15"/>
  <c r="AF6" i="15"/>
  <c r="Q8" i="15"/>
  <c r="R8" i="15" s="1"/>
  <c r="Q14" i="15"/>
  <c r="AA19" i="15"/>
  <c r="AF14" i="15"/>
  <c r="AF19" i="15" s="1"/>
  <c r="AD28" i="15"/>
  <c r="AD26" i="15"/>
  <c r="D25" i="15"/>
  <c r="F25" i="15"/>
  <c r="H24" i="15"/>
  <c r="Q24" i="15" s="1"/>
  <c r="R24" i="15" s="1"/>
  <c r="AC26" i="15"/>
  <c r="L28" i="15"/>
  <c r="E26" i="15"/>
  <c r="AB28" i="15"/>
  <c r="AB26" i="15"/>
  <c r="O25" i="15"/>
  <c r="O26" i="15" s="1"/>
  <c r="Q22" i="15"/>
  <c r="R22" i="15" s="1"/>
  <c r="AE26" i="15"/>
  <c r="E28" i="15"/>
  <c r="J28" i="15"/>
  <c r="N28" i="15"/>
  <c r="AF10" i="15"/>
  <c r="Q21" i="15"/>
  <c r="AF29" i="13"/>
  <c r="AE29" i="13"/>
  <c r="AD29" i="13"/>
  <c r="AC29" i="13"/>
  <c r="AB29" i="13"/>
  <c r="AA29" i="13"/>
  <c r="N25" i="13"/>
  <c r="AE25" i="13" s="1"/>
  <c r="M25" i="13"/>
  <c r="AD25" i="13" s="1"/>
  <c r="L25" i="13"/>
  <c r="AC25" i="13" s="1"/>
  <c r="K25" i="13"/>
  <c r="AB25" i="13" s="1"/>
  <c r="J25" i="13"/>
  <c r="AA25" i="13" s="1"/>
  <c r="AE24" i="13"/>
  <c r="AD24" i="13"/>
  <c r="AC24" i="13"/>
  <c r="AB24" i="13"/>
  <c r="AA24" i="13"/>
  <c r="O24" i="13"/>
  <c r="AE23" i="13"/>
  <c r="AD23" i="13"/>
  <c r="AC23" i="13"/>
  <c r="AB23" i="13"/>
  <c r="AA23" i="13"/>
  <c r="O23" i="13"/>
  <c r="AE22" i="13"/>
  <c r="AD22" i="13"/>
  <c r="AC22" i="13"/>
  <c r="AB22" i="13"/>
  <c r="AA22" i="13"/>
  <c r="O22" i="13"/>
  <c r="AE21" i="13"/>
  <c r="AD21" i="13"/>
  <c r="AC21" i="13"/>
  <c r="AB21" i="13"/>
  <c r="AA21" i="13"/>
  <c r="O21" i="13"/>
  <c r="N19" i="13"/>
  <c r="N28" i="13" s="1"/>
  <c r="M19" i="13"/>
  <c r="M28" i="13" s="1"/>
  <c r="L19" i="13"/>
  <c r="L28" i="13" s="1"/>
  <c r="K19" i="13"/>
  <c r="K28" i="13" s="1"/>
  <c r="J19" i="13"/>
  <c r="J28" i="13" s="1"/>
  <c r="AE18" i="13"/>
  <c r="AD18" i="13"/>
  <c r="AC18" i="13"/>
  <c r="AB18" i="13"/>
  <c r="AA18" i="13"/>
  <c r="O18" i="13"/>
  <c r="AE17" i="13"/>
  <c r="AD17" i="13"/>
  <c r="AC17" i="13"/>
  <c r="AB17" i="13"/>
  <c r="AA17" i="13"/>
  <c r="O17" i="13"/>
  <c r="AE16" i="13"/>
  <c r="AD16" i="13"/>
  <c r="AC16" i="13"/>
  <c r="AB16" i="13"/>
  <c r="AA16" i="13"/>
  <c r="O16" i="13"/>
  <c r="AE15" i="13"/>
  <c r="AD15" i="13"/>
  <c r="AC15" i="13"/>
  <c r="AB15" i="13"/>
  <c r="AA15" i="13"/>
  <c r="O15" i="13"/>
  <c r="AE14" i="13"/>
  <c r="AD14" i="13"/>
  <c r="AC14" i="13"/>
  <c r="AB14" i="13"/>
  <c r="AA14" i="13"/>
  <c r="O14" i="13"/>
  <c r="N11" i="13"/>
  <c r="M11" i="13"/>
  <c r="L11" i="13"/>
  <c r="K11" i="13"/>
  <c r="AE10" i="13"/>
  <c r="AD10" i="13"/>
  <c r="AC10" i="13"/>
  <c r="AB10" i="13"/>
  <c r="J10" i="13"/>
  <c r="J11" i="13" s="1"/>
  <c r="AE9" i="13"/>
  <c r="AD9" i="13"/>
  <c r="AC9" i="13"/>
  <c r="AB9" i="13"/>
  <c r="AA9" i="13"/>
  <c r="O9" i="13"/>
  <c r="AE8" i="13"/>
  <c r="AD8" i="13"/>
  <c r="AC8" i="13"/>
  <c r="AB8" i="13"/>
  <c r="AA8" i="13"/>
  <c r="O8" i="13"/>
  <c r="AE7" i="13"/>
  <c r="AD7" i="13"/>
  <c r="AC7" i="13"/>
  <c r="AB7" i="13"/>
  <c r="AA7" i="13"/>
  <c r="O7" i="13"/>
  <c r="AE6" i="13"/>
  <c r="AD6" i="13"/>
  <c r="AC6" i="13"/>
  <c r="AB6" i="13"/>
  <c r="AA6" i="13"/>
  <c r="O6" i="13"/>
  <c r="AB19" i="13" l="1"/>
  <c r="AF22" i="13"/>
  <c r="AC11" i="13"/>
  <c r="AE11" i="13"/>
  <c r="AD19" i="13"/>
  <c r="AD26" i="13" s="1"/>
  <c r="AF17" i="13"/>
  <c r="O25" i="13"/>
  <c r="AE19" i="13"/>
  <c r="AE28" i="13" s="1"/>
  <c r="AF24" i="13"/>
  <c r="AC19" i="13"/>
  <c r="O19" i="13"/>
  <c r="AF15" i="13"/>
  <c r="H25" i="15"/>
  <c r="H26" i="15" s="1"/>
  <c r="Q11" i="15"/>
  <c r="AA28" i="15"/>
  <c r="AA26" i="15"/>
  <c r="AF11" i="15"/>
  <c r="Q25" i="15"/>
  <c r="R21" i="15"/>
  <c r="F26" i="15"/>
  <c r="D26" i="15"/>
  <c r="AF28" i="15"/>
  <c r="AF26" i="15"/>
  <c r="R14" i="15"/>
  <c r="Q19" i="15"/>
  <c r="AA11" i="15"/>
  <c r="AF9" i="13"/>
  <c r="AB11" i="13"/>
  <c r="AD11" i="13"/>
  <c r="AF8" i="13"/>
  <c r="O10" i="13"/>
  <c r="O11" i="13" s="1"/>
  <c r="AF14" i="13"/>
  <c r="AF16" i="13"/>
  <c r="AF18" i="13"/>
  <c r="AF21" i="13"/>
  <c r="AF23" i="13"/>
  <c r="O28" i="13"/>
  <c r="O26" i="13"/>
  <c r="AB28" i="13"/>
  <c r="AB26" i="13"/>
  <c r="AC28" i="13"/>
  <c r="AC26" i="13"/>
  <c r="AE26" i="13"/>
  <c r="AF25" i="13"/>
  <c r="AF7" i="13"/>
  <c r="AA19" i="13"/>
  <c r="J26" i="13"/>
  <c r="L26" i="13"/>
  <c r="N26" i="13"/>
  <c r="AF6" i="13"/>
  <c r="AA10" i="13"/>
  <c r="AF10" i="13" s="1"/>
  <c r="K26" i="13"/>
  <c r="M26" i="13"/>
  <c r="AD28" i="13" l="1"/>
  <c r="Q26" i="15"/>
  <c r="AF19" i="13"/>
  <c r="AF28" i="13"/>
  <c r="AF26" i="13"/>
  <c r="AF11" i="13"/>
  <c r="AA28" i="13"/>
  <c r="AA26" i="13"/>
  <c r="AA11" i="13"/>
  <c r="X23" i="15" l="1"/>
  <c r="X22" i="16" s="1"/>
  <c r="X22" i="17" s="1"/>
  <c r="X22" i="18" s="1"/>
  <c r="X22" i="19" s="1"/>
  <c r="W23" i="15"/>
  <c r="W22" i="16" s="1"/>
  <c r="W22" i="17" s="1"/>
  <c r="W22" i="18" s="1"/>
  <c r="W22" i="19" s="1"/>
  <c r="V23" i="15"/>
  <c r="V22" i="16" s="1"/>
  <c r="V22" i="17" s="1"/>
  <c r="V22" i="18" s="1"/>
  <c r="V22" i="19" s="1"/>
  <c r="U23" i="15"/>
  <c r="U22" i="16" s="1"/>
  <c r="U22" i="17" s="1"/>
  <c r="U22" i="18" s="1"/>
  <c r="U22" i="19" s="1"/>
  <c r="T23" i="15"/>
  <c r="T22" i="16" s="1"/>
  <c r="T22" i="17" s="1"/>
  <c r="T22" i="18" s="1"/>
  <c r="X22" i="15"/>
  <c r="X21" i="16" s="1"/>
  <c r="X21" i="17" s="1"/>
  <c r="X21" i="18" s="1"/>
  <c r="X21" i="19" s="1"/>
  <c r="W22" i="15"/>
  <c r="W21" i="16" s="1"/>
  <c r="W21" i="17" s="1"/>
  <c r="W21" i="18" s="1"/>
  <c r="W21" i="19" s="1"/>
  <c r="V22" i="15"/>
  <c r="V21" i="16" s="1"/>
  <c r="V21" i="17" s="1"/>
  <c r="V21" i="18" s="1"/>
  <c r="V21" i="19" s="1"/>
  <c r="U22" i="15"/>
  <c r="U21" i="16" s="1"/>
  <c r="U21" i="17" s="1"/>
  <c r="U21" i="18" s="1"/>
  <c r="U21" i="19" s="1"/>
  <c r="T22" i="15"/>
  <c r="X21" i="15"/>
  <c r="W21" i="15"/>
  <c r="V21" i="15"/>
  <c r="U21" i="15"/>
  <c r="T21" i="15"/>
  <c r="X18" i="15"/>
  <c r="X17" i="16" s="1"/>
  <c r="X17" i="17" s="1"/>
  <c r="X17" i="18" s="1"/>
  <c r="X17" i="19" s="1"/>
  <c r="X17" i="20" s="1"/>
  <c r="X17" i="21" s="1"/>
  <c r="W18" i="15"/>
  <c r="W17" i="16" s="1"/>
  <c r="W17" i="17" s="1"/>
  <c r="W17" i="18" s="1"/>
  <c r="W17" i="19" s="1"/>
  <c r="W17" i="20" s="1"/>
  <c r="W17" i="21" s="1"/>
  <c r="V18" i="15"/>
  <c r="V17" i="16" s="1"/>
  <c r="V17" i="17" s="1"/>
  <c r="V17" i="18" s="1"/>
  <c r="V17" i="19" s="1"/>
  <c r="V17" i="20" s="1"/>
  <c r="V17" i="21" s="1"/>
  <c r="U18" i="15"/>
  <c r="U17" i="16" s="1"/>
  <c r="U17" i="17" s="1"/>
  <c r="U17" i="18" s="1"/>
  <c r="U17" i="19" s="1"/>
  <c r="U17" i="20" s="1"/>
  <c r="U17" i="21" s="1"/>
  <c r="T18" i="15"/>
  <c r="X17" i="15"/>
  <c r="X16" i="16" s="1"/>
  <c r="X16" i="17" s="1"/>
  <c r="X16" i="18" s="1"/>
  <c r="X16" i="19" s="1"/>
  <c r="X16" i="20" s="1"/>
  <c r="X16" i="21" s="1"/>
  <c r="W17" i="15"/>
  <c r="W16" i="16" s="1"/>
  <c r="W16" i="17" s="1"/>
  <c r="W16" i="18" s="1"/>
  <c r="V17" i="15"/>
  <c r="V16" i="16" s="1"/>
  <c r="V16" i="17" s="1"/>
  <c r="V16" i="18" s="1"/>
  <c r="V16" i="19" s="1"/>
  <c r="V16" i="20" s="1"/>
  <c r="V16" i="21" s="1"/>
  <c r="U17" i="15"/>
  <c r="U16" i="16" s="1"/>
  <c r="U16" i="17" s="1"/>
  <c r="U16" i="18" s="1"/>
  <c r="U16" i="19" s="1"/>
  <c r="U16" i="20" s="1"/>
  <c r="T17" i="15"/>
  <c r="T16" i="16" s="1"/>
  <c r="T16" i="17" s="1"/>
  <c r="T16" i="18" s="1"/>
  <c r="X16" i="15"/>
  <c r="X15" i="16" s="1"/>
  <c r="X15" i="17" s="1"/>
  <c r="X15" i="18" s="1"/>
  <c r="X15" i="19" s="1"/>
  <c r="X15" i="20" s="1"/>
  <c r="X15" i="21" s="1"/>
  <c r="W16" i="15"/>
  <c r="W15" i="16" s="1"/>
  <c r="W15" i="17" s="1"/>
  <c r="W15" i="18" s="1"/>
  <c r="W15" i="19" s="1"/>
  <c r="W15" i="20" s="1"/>
  <c r="V16" i="15"/>
  <c r="V15" i="16" s="1"/>
  <c r="V15" i="17" s="1"/>
  <c r="V15" i="18" s="1"/>
  <c r="V15" i="19" s="1"/>
  <c r="V15" i="20" s="1"/>
  <c r="V15" i="21" s="1"/>
  <c r="U16" i="15"/>
  <c r="U15" i="16" s="1"/>
  <c r="U15" i="17" s="1"/>
  <c r="U15" i="18" s="1"/>
  <c r="U15" i="19" s="1"/>
  <c r="U15" i="20" s="1"/>
  <c r="U15" i="21" s="1"/>
  <c r="T16" i="15"/>
  <c r="X15" i="15"/>
  <c r="X14" i="16" s="1"/>
  <c r="X14" i="17" s="1"/>
  <c r="X14" i="18" s="1"/>
  <c r="X14" i="19" s="1"/>
  <c r="X14" i="20" s="1"/>
  <c r="W15" i="15"/>
  <c r="W14" i="16" s="1"/>
  <c r="W14" i="17" s="1"/>
  <c r="W14" i="18" s="1"/>
  <c r="W14" i="19" s="1"/>
  <c r="W14" i="20" s="1"/>
  <c r="V15" i="15"/>
  <c r="V14" i="16" s="1"/>
  <c r="V14" i="17" s="1"/>
  <c r="V14" i="18" s="1"/>
  <c r="V14" i="19" s="1"/>
  <c r="V14" i="20" s="1"/>
  <c r="U15" i="15"/>
  <c r="U14" i="16" s="1"/>
  <c r="U14" i="17" s="1"/>
  <c r="U14" i="18" s="1"/>
  <c r="U14" i="19" s="1"/>
  <c r="U14" i="20" s="1"/>
  <c r="U14" i="21" s="1"/>
  <c r="T15" i="15"/>
  <c r="T14" i="16" s="1"/>
  <c r="T14" i="17" s="1"/>
  <c r="T14" i="18" s="1"/>
  <c r="X14" i="15"/>
  <c r="W14" i="15"/>
  <c r="W13" i="16" s="1"/>
  <c r="W13" i="17" s="1"/>
  <c r="W13" i="18" s="1"/>
  <c r="W13" i="19" s="1"/>
  <c r="W13" i="20" s="1"/>
  <c r="W13" i="21" s="1"/>
  <c r="V14" i="15"/>
  <c r="U14" i="15"/>
  <c r="U13" i="16" s="1"/>
  <c r="U13" i="17" s="1"/>
  <c r="U13" i="18" s="1"/>
  <c r="T14" i="15"/>
  <c r="T13" i="16" s="1"/>
  <c r="T13" i="17" s="1"/>
  <c r="T13" i="18" s="1"/>
  <c r="X10" i="15"/>
  <c r="X9" i="16" s="1"/>
  <c r="X9" i="17" s="1"/>
  <c r="X9" i="18" s="1"/>
  <c r="X9" i="19" s="1"/>
  <c r="W10" i="15"/>
  <c r="W9" i="16" s="1"/>
  <c r="W9" i="17" s="1"/>
  <c r="W9" i="18" s="1"/>
  <c r="W9" i="19" s="1"/>
  <c r="V10" i="15"/>
  <c r="V9" i="16" s="1"/>
  <c r="V9" i="17" s="1"/>
  <c r="V9" i="18" s="1"/>
  <c r="V9" i="19" s="1"/>
  <c r="U10" i="15"/>
  <c r="U9" i="16" s="1"/>
  <c r="U9" i="17" s="1"/>
  <c r="U9" i="18" s="1"/>
  <c r="U9" i="19" s="1"/>
  <c r="T10" i="15"/>
  <c r="X9" i="15"/>
  <c r="X8" i="16" s="1"/>
  <c r="X8" i="17" s="1"/>
  <c r="X8" i="18" s="1"/>
  <c r="W9" i="15"/>
  <c r="W8" i="16" s="1"/>
  <c r="W8" i="17" s="1"/>
  <c r="W8" i="18" s="1"/>
  <c r="W8" i="19" s="1"/>
  <c r="V9" i="15"/>
  <c r="V8" i="16" s="1"/>
  <c r="V8" i="17" s="1"/>
  <c r="V8" i="18" s="1"/>
  <c r="V8" i="19" s="1"/>
  <c r="U9" i="15"/>
  <c r="U8" i="16" s="1"/>
  <c r="U8" i="17" s="1"/>
  <c r="U8" i="18" s="1"/>
  <c r="U8" i="19" s="1"/>
  <c r="T9" i="15"/>
  <c r="T8" i="16" s="1"/>
  <c r="T8" i="17" s="1"/>
  <c r="T8" i="18" s="1"/>
  <c r="T8" i="19" s="1"/>
  <c r="X8" i="15"/>
  <c r="X7" i="16" s="1"/>
  <c r="X7" i="17" s="1"/>
  <c r="X7" i="18" s="1"/>
  <c r="X7" i="19" s="1"/>
  <c r="W8" i="15"/>
  <c r="W7" i="16" s="1"/>
  <c r="W7" i="17" s="1"/>
  <c r="W7" i="18" s="1"/>
  <c r="W7" i="19" s="1"/>
  <c r="V8" i="15"/>
  <c r="V7" i="16" s="1"/>
  <c r="V7" i="17" s="1"/>
  <c r="V7" i="18" s="1"/>
  <c r="V7" i="19" s="1"/>
  <c r="U8" i="15"/>
  <c r="U7" i="16" s="1"/>
  <c r="U7" i="17" s="1"/>
  <c r="U7" i="18" s="1"/>
  <c r="T8" i="15"/>
  <c r="X7" i="15"/>
  <c r="X6" i="16" s="1"/>
  <c r="X6" i="17" s="1"/>
  <c r="X6" i="18" s="1"/>
  <c r="X6" i="19" s="1"/>
  <c r="W7" i="15"/>
  <c r="W6" i="16" s="1"/>
  <c r="W6" i="17" s="1"/>
  <c r="W6" i="18" s="1"/>
  <c r="W6" i="19" s="1"/>
  <c r="V7" i="15"/>
  <c r="V6" i="16" s="1"/>
  <c r="V6" i="17" s="1"/>
  <c r="V6" i="18" s="1"/>
  <c r="V6" i="19" s="1"/>
  <c r="U7" i="15"/>
  <c r="U6" i="16" s="1"/>
  <c r="U6" i="17" s="1"/>
  <c r="U6" i="18" s="1"/>
  <c r="U6" i="19" s="1"/>
  <c r="T7" i="15"/>
  <c r="T6" i="16" s="1"/>
  <c r="T6" i="17" s="1"/>
  <c r="T6" i="18" s="1"/>
  <c r="X6" i="15"/>
  <c r="W6" i="15"/>
  <c r="W5" i="16" s="1"/>
  <c r="W5" i="17" s="1"/>
  <c r="W5" i="18" s="1"/>
  <c r="V6" i="15"/>
  <c r="U6" i="15"/>
  <c r="U5" i="16" s="1"/>
  <c r="U5" i="17" s="1"/>
  <c r="U5" i="18" s="1"/>
  <c r="U16" i="21" l="1"/>
  <c r="X14" i="21"/>
  <c r="W15" i="21"/>
  <c r="W14" i="21"/>
  <c r="V14" i="21"/>
  <c r="T13" i="19"/>
  <c r="T13" i="20" s="1"/>
  <c r="T20" i="16"/>
  <c r="W5" i="19"/>
  <c r="W10" i="19" s="1"/>
  <c r="W10" i="18"/>
  <c r="U10" i="18"/>
  <c r="U7" i="19"/>
  <c r="Y8" i="18"/>
  <c r="X8" i="19"/>
  <c r="W18" i="18"/>
  <c r="W27" i="18" s="1"/>
  <c r="W16" i="19"/>
  <c r="W16" i="20" s="1"/>
  <c r="W16" i="21" s="1"/>
  <c r="U20" i="16"/>
  <c r="V20" i="16"/>
  <c r="Y20" i="16" s="1"/>
  <c r="T22" i="19"/>
  <c r="Y22" i="19" s="1"/>
  <c r="Y22" i="18"/>
  <c r="T6" i="19"/>
  <c r="Y6" i="18"/>
  <c r="W20" i="16"/>
  <c r="U13" i="19"/>
  <c r="U18" i="18"/>
  <c r="U27" i="18" s="1"/>
  <c r="T14" i="19"/>
  <c r="Y14" i="18"/>
  <c r="X20" i="16"/>
  <c r="U5" i="19"/>
  <c r="Y5" i="18"/>
  <c r="Y8" i="19"/>
  <c r="T16" i="19"/>
  <c r="Y16" i="18"/>
  <c r="U10" i="16"/>
  <c r="U18" i="16"/>
  <c r="Y8" i="15"/>
  <c r="T7" i="16"/>
  <c r="T7" i="17" s="1"/>
  <c r="T7" i="18" s="1"/>
  <c r="T10" i="18" s="1"/>
  <c r="Y16" i="15"/>
  <c r="T15" i="16"/>
  <c r="X11" i="15"/>
  <c r="X5" i="16"/>
  <c r="X5" i="17" s="1"/>
  <c r="X5" i="18" s="1"/>
  <c r="Y10" i="15"/>
  <c r="T9" i="16"/>
  <c r="T9" i="17" s="1"/>
  <c r="T9" i="18" s="1"/>
  <c r="Y22" i="16"/>
  <c r="V11" i="15"/>
  <c r="V5" i="16"/>
  <c r="V5" i="17" s="1"/>
  <c r="V5" i="18" s="1"/>
  <c r="Y18" i="15"/>
  <c r="T17" i="16"/>
  <c r="T17" i="17" s="1"/>
  <c r="T17" i="18" s="1"/>
  <c r="W10" i="16"/>
  <c r="Y14" i="16"/>
  <c r="Y6" i="16"/>
  <c r="Y8" i="16"/>
  <c r="Y22" i="15"/>
  <c r="T21" i="16"/>
  <c r="T21" i="17" s="1"/>
  <c r="T21" i="18" s="1"/>
  <c r="W18" i="16"/>
  <c r="V19" i="15"/>
  <c r="V28" i="15" s="1"/>
  <c r="V13" i="16"/>
  <c r="V13" i="17" s="1"/>
  <c r="V13" i="18" s="1"/>
  <c r="X19" i="15"/>
  <c r="X13" i="16"/>
  <c r="X13" i="17" s="1"/>
  <c r="X13" i="18" s="1"/>
  <c r="Y16" i="16"/>
  <c r="Y23" i="15"/>
  <c r="Y21" i="15"/>
  <c r="U19" i="15"/>
  <c r="W19" i="15"/>
  <c r="W28" i="15" s="1"/>
  <c r="Y15" i="15"/>
  <c r="Y17" i="15"/>
  <c r="W11" i="15"/>
  <c r="T11" i="15"/>
  <c r="Y9" i="15"/>
  <c r="U11" i="15"/>
  <c r="Y6" i="15"/>
  <c r="Y7" i="15"/>
  <c r="T19" i="15"/>
  <c r="Y14" i="15"/>
  <c r="X28" i="15"/>
  <c r="U28" i="15"/>
  <c r="X19" i="13"/>
  <c r="V19" i="13"/>
  <c r="Y15" i="13"/>
  <c r="Y9" i="13"/>
  <c r="W11" i="13"/>
  <c r="U11" i="13"/>
  <c r="G24" i="13"/>
  <c r="X24" i="13" s="1"/>
  <c r="X25" i="13" s="1"/>
  <c r="F24" i="13"/>
  <c r="W24" i="13" s="1"/>
  <c r="W25" i="13" s="1"/>
  <c r="E24" i="13"/>
  <c r="V24" i="13" s="1"/>
  <c r="V25" i="13" s="1"/>
  <c r="D24" i="13"/>
  <c r="U24" i="13" s="1"/>
  <c r="U25" i="13" s="1"/>
  <c r="C24" i="13"/>
  <c r="T24" i="13" s="1"/>
  <c r="T25" i="13" s="1"/>
  <c r="H23" i="13"/>
  <c r="Q23" i="13" s="1"/>
  <c r="R23" i="13" s="1"/>
  <c r="Y22" i="13"/>
  <c r="H22" i="13"/>
  <c r="Q22" i="13" s="1"/>
  <c r="R22" i="13" s="1"/>
  <c r="H21" i="13"/>
  <c r="Q21" i="13" s="1"/>
  <c r="R21" i="13" s="1"/>
  <c r="G19" i="13"/>
  <c r="G28" i="13" s="1"/>
  <c r="F19" i="13"/>
  <c r="F28" i="13" s="1"/>
  <c r="E19" i="13"/>
  <c r="E28" i="13" s="1"/>
  <c r="D19" i="13"/>
  <c r="D28" i="13" s="1"/>
  <c r="C19" i="13"/>
  <c r="C28" i="13" s="1"/>
  <c r="Y18" i="13"/>
  <c r="H18" i="13"/>
  <c r="Q18" i="13" s="1"/>
  <c r="R18" i="13" s="1"/>
  <c r="Y17" i="13"/>
  <c r="H17" i="13"/>
  <c r="Q17" i="13" s="1"/>
  <c r="R17" i="13" s="1"/>
  <c r="H16" i="13"/>
  <c r="Q16" i="13" s="1"/>
  <c r="R16" i="13" s="1"/>
  <c r="H15" i="13"/>
  <c r="Q15" i="13" s="1"/>
  <c r="R15" i="13" s="1"/>
  <c r="W19" i="13"/>
  <c r="U19" i="13"/>
  <c r="H14" i="13"/>
  <c r="Q14" i="13" s="1"/>
  <c r="G11" i="13"/>
  <c r="F11" i="13"/>
  <c r="E11" i="13"/>
  <c r="D11" i="13"/>
  <c r="C11" i="13"/>
  <c r="H10" i="13"/>
  <c r="Q10" i="13" s="1"/>
  <c r="R10" i="13" s="1"/>
  <c r="H9" i="13"/>
  <c r="Q9" i="13" s="1"/>
  <c r="R9" i="13" s="1"/>
  <c r="H8" i="13"/>
  <c r="Q8" i="13" s="1"/>
  <c r="R8" i="13" s="1"/>
  <c r="Y7" i="13"/>
  <c r="H7" i="13"/>
  <c r="Q7" i="13" s="1"/>
  <c r="R7" i="13" s="1"/>
  <c r="X11" i="13"/>
  <c r="V11" i="13"/>
  <c r="H6" i="13"/>
  <c r="Q6" i="13" s="1"/>
  <c r="T13" i="21" l="1"/>
  <c r="U18" i="19"/>
  <c r="U27" i="19" s="1"/>
  <c r="U13" i="20"/>
  <c r="W18" i="21"/>
  <c r="Y16" i="19"/>
  <c r="T16" i="20"/>
  <c r="Y14" i="19"/>
  <c r="T14" i="20"/>
  <c r="W18" i="20"/>
  <c r="W18" i="19"/>
  <c r="W27" i="19" s="1"/>
  <c r="T9" i="19"/>
  <c r="Y9" i="19" s="1"/>
  <c r="Y9" i="18"/>
  <c r="V13" i="19"/>
  <c r="V18" i="18"/>
  <c r="V27" i="18" s="1"/>
  <c r="Y13" i="16"/>
  <c r="X20" i="17"/>
  <c r="U20" i="17"/>
  <c r="U10" i="19"/>
  <c r="T17" i="19"/>
  <c r="Y17" i="18"/>
  <c r="X5" i="19"/>
  <c r="X10" i="19" s="1"/>
  <c r="X10" i="18"/>
  <c r="Y6" i="19"/>
  <c r="W20" i="17"/>
  <c r="T20" i="17"/>
  <c r="T21" i="19"/>
  <c r="Y21" i="19" s="1"/>
  <c r="Y21" i="18"/>
  <c r="T18" i="16"/>
  <c r="T27" i="16" s="1"/>
  <c r="T15" i="17"/>
  <c r="T15" i="18" s="1"/>
  <c r="Y13" i="18"/>
  <c r="X13" i="19"/>
  <c r="X18" i="18"/>
  <c r="X27" i="18" s="1"/>
  <c r="V5" i="19"/>
  <c r="V10" i="19" s="1"/>
  <c r="V10" i="18"/>
  <c r="T7" i="19"/>
  <c r="Y7" i="19" s="1"/>
  <c r="Y7" i="18"/>
  <c r="Y10" i="18" s="1"/>
  <c r="V20" i="17"/>
  <c r="W27" i="16"/>
  <c r="Q19" i="13"/>
  <c r="R14" i="13"/>
  <c r="Y21" i="16"/>
  <c r="V10" i="16"/>
  <c r="Y9" i="16"/>
  <c r="Y15" i="16"/>
  <c r="U27" i="16"/>
  <c r="X10" i="16"/>
  <c r="X18" i="16"/>
  <c r="Y5" i="16"/>
  <c r="R6" i="13"/>
  <c r="Q11" i="13"/>
  <c r="Y7" i="16"/>
  <c r="V18" i="16"/>
  <c r="T10" i="16"/>
  <c r="Y17" i="16"/>
  <c r="Y18" i="16" s="1"/>
  <c r="Y19" i="15"/>
  <c r="Y28" i="15" s="1"/>
  <c r="Y11" i="15"/>
  <c r="T28" i="15"/>
  <c r="H11" i="13"/>
  <c r="H19" i="13"/>
  <c r="H28" i="13" s="1"/>
  <c r="D25" i="13"/>
  <c r="U24" i="15"/>
  <c r="F25" i="13"/>
  <c r="W24" i="15"/>
  <c r="H24" i="13"/>
  <c r="T24" i="15"/>
  <c r="E25" i="13"/>
  <c r="V24" i="15"/>
  <c r="G25" i="13"/>
  <c r="X24" i="15"/>
  <c r="T19" i="13"/>
  <c r="T28" i="13" s="1"/>
  <c r="Y23" i="13"/>
  <c r="Y21" i="13"/>
  <c r="Y16" i="13"/>
  <c r="Y6" i="13"/>
  <c r="Y8" i="13"/>
  <c r="Y10" i="13"/>
  <c r="V28" i="13"/>
  <c r="X28" i="13"/>
  <c r="U28" i="13"/>
  <c r="W28" i="13"/>
  <c r="T11" i="13"/>
  <c r="Y14" i="13"/>
  <c r="C25" i="13"/>
  <c r="X18" i="19" l="1"/>
  <c r="X27" i="19" s="1"/>
  <c r="X13" i="20"/>
  <c r="U13" i="21"/>
  <c r="U18" i="21" s="1"/>
  <c r="U18" i="20"/>
  <c r="Y13" i="19"/>
  <c r="V18" i="19"/>
  <c r="V27" i="19" s="1"/>
  <c r="V13" i="20"/>
  <c r="Y13" i="20"/>
  <c r="W27" i="20"/>
  <c r="W25" i="20"/>
  <c r="T14" i="21"/>
  <c r="Y14" i="20"/>
  <c r="T16" i="21"/>
  <c r="Y16" i="21" s="1"/>
  <c r="Y16" i="20"/>
  <c r="Y17" i="19"/>
  <c r="T17" i="20"/>
  <c r="W27" i="21"/>
  <c r="W25" i="21"/>
  <c r="X23" i="16"/>
  <c r="X25" i="15"/>
  <c r="T20" i="18"/>
  <c r="V23" i="16"/>
  <c r="V25" i="15"/>
  <c r="U23" i="16"/>
  <c r="U25" i="15"/>
  <c r="V20" i="18"/>
  <c r="W20" i="18"/>
  <c r="Y5" i="19"/>
  <c r="Y10" i="19" s="1"/>
  <c r="T23" i="16"/>
  <c r="T25" i="15"/>
  <c r="W23" i="16"/>
  <c r="W25" i="15"/>
  <c r="X20" i="18"/>
  <c r="Y10" i="16"/>
  <c r="T15" i="19"/>
  <c r="T15" i="20" s="1"/>
  <c r="Y15" i="18"/>
  <c r="Y18" i="18" s="1"/>
  <c r="T18" i="18"/>
  <c r="T27" i="18" s="1"/>
  <c r="T10" i="19"/>
  <c r="U20" i="18"/>
  <c r="Y27" i="16"/>
  <c r="E26" i="13"/>
  <c r="V27" i="16"/>
  <c r="X27" i="16"/>
  <c r="Y24" i="15"/>
  <c r="Y25" i="15" s="1"/>
  <c r="Y26" i="15" s="1"/>
  <c r="W26" i="13"/>
  <c r="U26" i="13"/>
  <c r="H25" i="13"/>
  <c r="Q24" i="13"/>
  <c r="H26" i="13"/>
  <c r="D26" i="13"/>
  <c r="F26" i="13"/>
  <c r="G26" i="13"/>
  <c r="Y19" i="13"/>
  <c r="Y11" i="13"/>
  <c r="C26" i="13"/>
  <c r="Y28" i="13"/>
  <c r="Y24" i="13"/>
  <c r="Y25" i="13" s="1"/>
  <c r="V13" i="21" l="1"/>
  <c r="V18" i="21" s="1"/>
  <c r="V18" i="20"/>
  <c r="U27" i="20"/>
  <c r="U25" i="20"/>
  <c r="U25" i="21"/>
  <c r="U27" i="21"/>
  <c r="X13" i="21"/>
  <c r="X18" i="21" s="1"/>
  <c r="X18" i="20"/>
  <c r="T18" i="20"/>
  <c r="T25" i="20" s="1"/>
  <c r="Y14" i="21"/>
  <c r="T15" i="21"/>
  <c r="Y15" i="21" s="1"/>
  <c r="Y15" i="20"/>
  <c r="T17" i="21"/>
  <c r="Y17" i="21" s="1"/>
  <c r="Y17" i="20"/>
  <c r="Y27" i="18"/>
  <c r="V23" i="17"/>
  <c r="V24" i="16"/>
  <c r="Y15" i="19"/>
  <c r="Y18" i="19" s="1"/>
  <c r="T18" i="19"/>
  <c r="T27" i="19" s="1"/>
  <c r="T23" i="17"/>
  <c r="T24" i="16"/>
  <c r="T25" i="16" s="1"/>
  <c r="W20" i="19"/>
  <c r="T20" i="19"/>
  <c r="X20" i="19"/>
  <c r="V20" i="19"/>
  <c r="U23" i="17"/>
  <c r="U24" i="16"/>
  <c r="Y23" i="16"/>
  <c r="Y24" i="16" s="1"/>
  <c r="Y25" i="16" s="1"/>
  <c r="Y20" i="18"/>
  <c r="U20" i="19"/>
  <c r="W23" i="17"/>
  <c r="W24" i="16"/>
  <c r="X23" i="17"/>
  <c r="X24" i="16"/>
  <c r="T26" i="15"/>
  <c r="T26" i="13"/>
  <c r="U26" i="15"/>
  <c r="W26" i="15"/>
  <c r="V26" i="13"/>
  <c r="X26" i="13"/>
  <c r="Q25" i="13"/>
  <c r="Q26" i="13" s="1"/>
  <c r="R24" i="13"/>
  <c r="Y26" i="13"/>
  <c r="X25" i="20" l="1"/>
  <c r="X27" i="20"/>
  <c r="X27" i="21"/>
  <c r="X25" i="21"/>
  <c r="T27" i="20"/>
  <c r="V27" i="20"/>
  <c r="V25" i="20"/>
  <c r="Y13" i="21"/>
  <c r="Y18" i="21" s="1"/>
  <c r="V27" i="21"/>
  <c r="V25" i="21"/>
  <c r="Y18" i="20"/>
  <c r="Y27" i="20" s="1"/>
  <c r="T18" i="21"/>
  <c r="Y27" i="19"/>
  <c r="Y20" i="19"/>
  <c r="T23" i="18"/>
  <c r="T24" i="17"/>
  <c r="V23" i="18"/>
  <c r="V24" i="17"/>
  <c r="W23" i="18"/>
  <c r="W24" i="17"/>
  <c r="X23" i="18"/>
  <c r="X24" i="17"/>
  <c r="U23" i="18"/>
  <c r="U24" i="17"/>
  <c r="W25" i="16"/>
  <c r="U25" i="16"/>
  <c r="X26" i="15"/>
  <c r="V26" i="15"/>
  <c r="Y25" i="20" l="1"/>
  <c r="Y25" i="21"/>
  <c r="Y27" i="21"/>
  <c r="T27" i="21"/>
  <c r="T25" i="21"/>
  <c r="T23" i="19"/>
  <c r="Y23" i="18"/>
  <c r="Y24" i="18" s="1"/>
  <c r="Y25" i="18" s="1"/>
  <c r="T24" i="18"/>
  <c r="T25" i="18" s="1"/>
  <c r="W23" i="19"/>
  <c r="W24" i="19" s="1"/>
  <c r="W24" i="18"/>
  <c r="W25" i="18" s="1"/>
  <c r="U23" i="19"/>
  <c r="U24" i="19" s="1"/>
  <c r="U25" i="19" s="1"/>
  <c r="U24" i="18"/>
  <c r="V23" i="19"/>
  <c r="V24" i="19" s="1"/>
  <c r="V24" i="18"/>
  <c r="X23" i="19"/>
  <c r="X24" i="19" s="1"/>
  <c r="X24" i="18"/>
  <c r="V25" i="16"/>
  <c r="X25" i="16"/>
  <c r="U25" i="18"/>
  <c r="W25" i="19"/>
  <c r="Y13" i="17"/>
  <c r="Y22" i="17"/>
  <c r="Y6" i="17"/>
  <c r="Y17" i="17"/>
  <c r="Y14" i="17"/>
  <c r="T18" i="17"/>
  <c r="T27" i="17" s="1"/>
  <c r="W10" i="17"/>
  <c r="Y8" i="17"/>
  <c r="Y21" i="17"/>
  <c r="Y24" i="17" s="1"/>
  <c r="U18" i="17"/>
  <c r="U27" i="17" s="1"/>
  <c r="Y15" i="17"/>
  <c r="Y9" i="17"/>
  <c r="T10" i="17"/>
  <c r="Y5" i="17"/>
  <c r="Y16" i="17"/>
  <c r="V18" i="17"/>
  <c r="V27" i="17" s="1"/>
  <c r="V25" i="17"/>
  <c r="X10" i="17"/>
  <c r="U10" i="17"/>
  <c r="Y20" i="17"/>
  <c r="Y23" i="17"/>
  <c r="W18" i="17"/>
  <c r="W27" i="17" s="1"/>
  <c r="V10" i="17"/>
  <c r="Y7" i="17"/>
  <c r="X18" i="17"/>
  <c r="X27" i="17" s="1"/>
  <c r="W25" i="17" l="1"/>
  <c r="U25" i="17"/>
  <c r="Y10" i="17"/>
  <c r="Y18" i="17"/>
  <c r="Y27" i="17" s="1"/>
  <c r="T25" i="17"/>
  <c r="Y23" i="19"/>
  <c r="Y24" i="19" s="1"/>
  <c r="Y25" i="19" s="1"/>
  <c r="T24" i="19"/>
  <c r="T25" i="19" s="1"/>
  <c r="X25" i="19"/>
  <c r="X25" i="18"/>
  <c r="V25" i="19"/>
  <c r="V25" i="18"/>
  <c r="X25" i="17"/>
  <c r="Y25" i="17" l="1"/>
</calcChain>
</file>

<file path=xl/sharedStrings.xml><?xml version="1.0" encoding="utf-8"?>
<sst xmlns="http://schemas.openxmlformats.org/spreadsheetml/2006/main" count="663" uniqueCount="53">
  <si>
    <t>Shelter Animals Count</t>
  </si>
  <si>
    <t>YTD</t>
  </si>
  <si>
    <t>Line</t>
  </si>
  <si>
    <t>Heading</t>
  </si>
  <si>
    <t>Dog</t>
  </si>
  <si>
    <t>Puppy</t>
  </si>
  <si>
    <t>Cat</t>
  </si>
  <si>
    <t>Kitten</t>
  </si>
  <si>
    <t>Other</t>
  </si>
  <si>
    <t>Total</t>
  </si>
  <si>
    <t>Live Intake</t>
  </si>
  <si>
    <t>B</t>
  </si>
  <si>
    <t>Stray/At Large</t>
  </si>
  <si>
    <t>C</t>
  </si>
  <si>
    <t>Relinquished by Owner</t>
  </si>
  <si>
    <t>D</t>
  </si>
  <si>
    <t>Owner Intended Euthanasia</t>
  </si>
  <si>
    <t>E</t>
  </si>
  <si>
    <t>Transferred In</t>
  </si>
  <si>
    <t>F</t>
  </si>
  <si>
    <t>Other Intakes (AC)</t>
  </si>
  <si>
    <t>G</t>
  </si>
  <si>
    <t>Total Live Intake</t>
  </si>
  <si>
    <t>Outcomes</t>
  </si>
  <si>
    <t>H</t>
  </si>
  <si>
    <t xml:space="preserve">Adoption </t>
  </si>
  <si>
    <t>I</t>
  </si>
  <si>
    <t>Returned to Owner</t>
  </si>
  <si>
    <t>J</t>
  </si>
  <si>
    <t>Transferred Out</t>
  </si>
  <si>
    <t>K</t>
  </si>
  <si>
    <t>Returned to Field</t>
  </si>
  <si>
    <t>L</t>
  </si>
  <si>
    <t>Other Live Outcome</t>
  </si>
  <si>
    <t>M</t>
  </si>
  <si>
    <t>Subtotal: Live Outcomes</t>
  </si>
  <si>
    <t xml:space="preserve"> </t>
  </si>
  <si>
    <t>N</t>
  </si>
  <si>
    <t>Died in Care</t>
  </si>
  <si>
    <t>O</t>
  </si>
  <si>
    <t>Lost in Care</t>
  </si>
  <si>
    <t>P</t>
  </si>
  <si>
    <t>Shelter Euthanasia</t>
  </si>
  <si>
    <t>Q</t>
  </si>
  <si>
    <t>R</t>
  </si>
  <si>
    <t>Subtotal: Other Outcomes</t>
  </si>
  <si>
    <t>S</t>
  </si>
  <si>
    <t>Total Outcomes</t>
  </si>
  <si>
    <t>Live Release Rate</t>
  </si>
  <si>
    <t>LOS Outcomes</t>
  </si>
  <si>
    <t>Change in Total</t>
  </si>
  <si>
    <t>% Change</t>
  </si>
  <si>
    <t>2022 VS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</si>
</sst>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right" wrapText="1"/>
    </xf>
    <xf numFmtId="9" fontId="2" fillId="0" borderId="0" xfId="1" applyFont="1"/>
    <xf numFmtId="9" fontId="0" fillId="0" borderId="0" xfId="1" applyFont="1"/>
    <xf numFmtId="164" fontId="2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1" applyFont="1" applyAlignment="1">
      <alignment horizontal="right" wrapText="1"/>
    </xf>
    <xf numFmtId="0" fontId="5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right" wrapText="1"/>
    </xf>
    <xf numFmtId="9" fontId="0" fillId="4" borderId="0" xfId="1" applyFont="1" applyFill="1" applyAlignment="1">
      <alignment horizontal="right" wrapText="1"/>
    </xf>
    <xf numFmtId="0" fontId="2" fillId="4" borderId="0" xfId="0" applyFont="1" applyFill="1" applyAlignment="1">
      <alignment horizontal="right" wrapText="1"/>
    </xf>
    <xf numFmtId="0" fontId="2" fillId="4" borderId="2" xfId="0" applyFont="1" applyFill="1" applyBorder="1" applyAlignment="1">
      <alignment horizontal="right" wrapText="1"/>
    </xf>
    <xf numFmtId="0" fontId="2" fillId="4" borderId="0" xfId="0" applyFont="1" applyFill="1" applyAlignment="1">
      <alignment wrapText="1"/>
    </xf>
    <xf numFmtId="9" fontId="2" fillId="4" borderId="0" xfId="1" applyFont="1" applyFill="1"/>
    <xf numFmtId="0" fontId="2" fillId="4" borderId="0" xfId="0" applyFont="1" applyFill="1"/>
    <xf numFmtId="0" fontId="2" fillId="4" borderId="3" xfId="0" applyFont="1" applyFill="1" applyBorder="1" applyAlignment="1">
      <alignment horizontal="right" wrapText="1"/>
    </xf>
    <xf numFmtId="0" fontId="5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E4B2-42A5-40E2-ACA5-0A49D260B34C}">
  <dimension ref="A1:AF32"/>
  <sheetViews>
    <sheetView topLeftCell="B1" workbookViewId="0">
      <pane xSplit="1" ySplit="2" topLeftCell="C9" activePane="bottomRight" state="frozen"/>
      <selection activeCell="E19" sqref="E19"/>
      <selection pane="topRight" activeCell="E19" sqref="E19"/>
      <selection pane="bottomLeft" activeCell="E19" sqref="E19"/>
      <selection pane="bottomRight" activeCell="Y18" sqref="Y18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7.5703125" bestFit="1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15"/>
      <c r="Q1" s="4"/>
      <c r="R1" s="4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44562</v>
      </c>
      <c r="D2" s="30"/>
      <c r="E2" s="30"/>
      <c r="F2" s="30"/>
      <c r="G2" s="30"/>
      <c r="H2" s="30"/>
      <c r="J2" s="30">
        <v>44197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x14ac:dyDescent="0.25">
      <c r="B3" s="1"/>
    </row>
    <row r="4" spans="1:32" ht="30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/>
      <c r="Q4" s="18" t="s">
        <v>50</v>
      </c>
      <c r="R4" s="18" t="s">
        <v>51</v>
      </c>
      <c r="S4" s="17"/>
      <c r="T4" s="3" t="s">
        <v>4</v>
      </c>
      <c r="U4" s="3" t="s">
        <v>5</v>
      </c>
      <c r="V4" s="3" t="s">
        <v>6</v>
      </c>
      <c r="W4" s="3" t="s">
        <v>7</v>
      </c>
      <c r="X4" s="3" t="s">
        <v>8</v>
      </c>
      <c r="Y4" s="3" t="s">
        <v>9</v>
      </c>
      <c r="Z4" s="3"/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</row>
    <row r="5" spans="1:32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  <c r="P5" s="4"/>
      <c r="Q5" s="19"/>
      <c r="R5" s="19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4" t="s">
        <v>11</v>
      </c>
      <c r="B6" s="4" t="s">
        <v>12</v>
      </c>
      <c r="C6" s="6">
        <v>34</v>
      </c>
      <c r="D6" s="6">
        <v>3</v>
      </c>
      <c r="E6" s="6">
        <v>29</v>
      </c>
      <c r="F6" s="6">
        <v>21</v>
      </c>
      <c r="G6" s="6">
        <v>0</v>
      </c>
      <c r="H6" s="6">
        <f>SUM(C6:G6)</f>
        <v>87</v>
      </c>
      <c r="I6" s="7"/>
      <c r="J6" s="6">
        <v>27</v>
      </c>
      <c r="K6" s="6">
        <v>2</v>
      </c>
      <c r="L6" s="6">
        <v>11</v>
      </c>
      <c r="M6" s="6">
        <v>6</v>
      </c>
      <c r="N6" s="6">
        <v>1</v>
      </c>
      <c r="O6" s="6">
        <f>SUM(J6:N6)</f>
        <v>47</v>
      </c>
      <c r="P6" s="6"/>
      <c r="Q6" s="20">
        <f>H6-O6</f>
        <v>40</v>
      </c>
      <c r="R6" s="21">
        <f>IFERROR(Q6/O6,0)</f>
        <v>0.85106382978723405</v>
      </c>
      <c r="S6" s="16"/>
      <c r="T6" s="6">
        <f>C6</f>
        <v>34</v>
      </c>
      <c r="U6" s="6">
        <f t="shared" ref="U6:X6" si="0">D6</f>
        <v>3</v>
      </c>
      <c r="V6" s="6">
        <f t="shared" si="0"/>
        <v>29</v>
      </c>
      <c r="W6" s="6">
        <f t="shared" si="0"/>
        <v>21</v>
      </c>
      <c r="X6" s="6">
        <f t="shared" si="0"/>
        <v>0</v>
      </c>
      <c r="Y6" s="6">
        <f>SUM(T6:X6)</f>
        <v>87</v>
      </c>
      <c r="Z6" s="6"/>
      <c r="AA6" s="6">
        <f t="shared" ref="AA6:AE10" si="1">+J6</f>
        <v>27</v>
      </c>
      <c r="AB6" s="6">
        <f t="shared" si="1"/>
        <v>2</v>
      </c>
      <c r="AC6" s="6">
        <f t="shared" si="1"/>
        <v>11</v>
      </c>
      <c r="AD6" s="6">
        <f t="shared" si="1"/>
        <v>6</v>
      </c>
      <c r="AE6" s="6">
        <f t="shared" si="1"/>
        <v>1</v>
      </c>
      <c r="AF6" s="6">
        <f>SUM(AA6:AE6)</f>
        <v>47</v>
      </c>
    </row>
    <row r="7" spans="1:32" x14ac:dyDescent="0.25">
      <c r="A7" s="4" t="s">
        <v>13</v>
      </c>
      <c r="B7" s="4" t="s">
        <v>14</v>
      </c>
      <c r="C7" s="6">
        <v>19</v>
      </c>
      <c r="D7" s="6">
        <v>0</v>
      </c>
      <c r="E7" s="6">
        <v>41</v>
      </c>
      <c r="F7" s="6">
        <v>8</v>
      </c>
      <c r="G7" s="6">
        <v>10</v>
      </c>
      <c r="H7" s="6">
        <f t="shared" ref="H7:H9" si="2">SUM(C7:G7)</f>
        <v>78</v>
      </c>
      <c r="I7" s="7"/>
      <c r="J7" s="6">
        <v>28</v>
      </c>
      <c r="K7" s="6">
        <v>6</v>
      </c>
      <c r="L7" s="6">
        <v>56</v>
      </c>
      <c r="M7" s="6">
        <v>10</v>
      </c>
      <c r="N7" s="6">
        <v>7</v>
      </c>
      <c r="O7" s="6">
        <f t="shared" ref="O7:O10" si="3">SUM(J7:N7)</f>
        <v>107</v>
      </c>
      <c r="P7" s="6"/>
      <c r="Q7" s="20">
        <f t="shared" ref="Q7:Q10" si="4">H7-O7</f>
        <v>-29</v>
      </c>
      <c r="R7" s="21">
        <f t="shared" ref="R7:R10" si="5">IFERROR(Q7/O7,0)</f>
        <v>-0.27102803738317754</v>
      </c>
      <c r="S7" s="16"/>
      <c r="T7" s="6">
        <f t="shared" ref="T7:T10" si="6">C7</f>
        <v>19</v>
      </c>
      <c r="U7" s="6">
        <f t="shared" ref="U7:U10" si="7">D7</f>
        <v>0</v>
      </c>
      <c r="V7" s="6">
        <f t="shared" ref="V7:V10" si="8">E7</f>
        <v>41</v>
      </c>
      <c r="W7" s="6">
        <f t="shared" ref="W7:W10" si="9">F7</f>
        <v>8</v>
      </c>
      <c r="X7" s="6">
        <f t="shared" ref="X7:X10" si="10">G7</f>
        <v>10</v>
      </c>
      <c r="Y7" s="6">
        <f t="shared" ref="Y7:Y10" si="11">SUM(T7:X7)</f>
        <v>78</v>
      </c>
      <c r="Z7" s="6"/>
      <c r="AA7" s="6">
        <f t="shared" si="1"/>
        <v>28</v>
      </c>
      <c r="AB7" s="6">
        <f t="shared" si="1"/>
        <v>6</v>
      </c>
      <c r="AC7" s="6">
        <f t="shared" si="1"/>
        <v>56</v>
      </c>
      <c r="AD7" s="6">
        <f t="shared" si="1"/>
        <v>10</v>
      </c>
      <c r="AE7" s="6">
        <f t="shared" si="1"/>
        <v>7</v>
      </c>
      <c r="AF7" s="6">
        <f t="shared" ref="AF7:AF10" si="12">SUM(AA7:AE7)</f>
        <v>107</v>
      </c>
    </row>
    <row r="8" spans="1:32" x14ac:dyDescent="0.25">
      <c r="A8" s="4" t="s">
        <v>15</v>
      </c>
      <c r="B8" s="4" t="s">
        <v>16</v>
      </c>
      <c r="C8" s="6">
        <v>12</v>
      </c>
      <c r="D8" s="6">
        <v>3</v>
      </c>
      <c r="E8" s="6">
        <v>7</v>
      </c>
      <c r="F8" s="6">
        <v>2</v>
      </c>
      <c r="G8" s="6">
        <v>3</v>
      </c>
      <c r="H8" s="6">
        <f t="shared" si="2"/>
        <v>27</v>
      </c>
      <c r="I8" s="7"/>
      <c r="J8" s="6">
        <v>25</v>
      </c>
      <c r="K8" s="6">
        <v>2</v>
      </c>
      <c r="L8" s="6">
        <v>16</v>
      </c>
      <c r="M8" s="6">
        <v>2</v>
      </c>
      <c r="N8" s="6">
        <v>1</v>
      </c>
      <c r="O8" s="6">
        <f t="shared" si="3"/>
        <v>46</v>
      </c>
      <c r="P8" s="6"/>
      <c r="Q8" s="20">
        <f t="shared" si="4"/>
        <v>-19</v>
      </c>
      <c r="R8" s="21">
        <f t="shared" si="5"/>
        <v>-0.41304347826086957</v>
      </c>
      <c r="S8" s="16"/>
      <c r="T8" s="6">
        <f t="shared" si="6"/>
        <v>12</v>
      </c>
      <c r="U8" s="6">
        <f t="shared" si="7"/>
        <v>3</v>
      </c>
      <c r="V8" s="6">
        <f t="shared" si="8"/>
        <v>7</v>
      </c>
      <c r="W8" s="6">
        <f t="shared" si="9"/>
        <v>2</v>
      </c>
      <c r="X8" s="6">
        <f t="shared" si="10"/>
        <v>3</v>
      </c>
      <c r="Y8" s="6">
        <f t="shared" si="11"/>
        <v>27</v>
      </c>
      <c r="Z8" s="6"/>
      <c r="AA8" s="6">
        <f t="shared" si="1"/>
        <v>25</v>
      </c>
      <c r="AB8" s="6">
        <f t="shared" si="1"/>
        <v>2</v>
      </c>
      <c r="AC8" s="6">
        <f t="shared" si="1"/>
        <v>16</v>
      </c>
      <c r="AD8" s="6">
        <f t="shared" si="1"/>
        <v>2</v>
      </c>
      <c r="AE8" s="6">
        <f t="shared" si="1"/>
        <v>1</v>
      </c>
      <c r="AF8" s="6">
        <f t="shared" si="12"/>
        <v>46</v>
      </c>
    </row>
    <row r="9" spans="1:32" x14ac:dyDescent="0.25">
      <c r="A9" s="4" t="s">
        <v>17</v>
      </c>
      <c r="B9" s="4" t="s">
        <v>18</v>
      </c>
      <c r="C9" s="6">
        <v>45</v>
      </c>
      <c r="D9" s="6">
        <v>26</v>
      </c>
      <c r="E9" s="6">
        <v>50</v>
      </c>
      <c r="F9" s="6">
        <v>20</v>
      </c>
      <c r="G9" s="6">
        <v>8</v>
      </c>
      <c r="H9" s="6">
        <f t="shared" si="2"/>
        <v>149</v>
      </c>
      <c r="I9" s="7"/>
      <c r="J9" s="6">
        <v>50</v>
      </c>
      <c r="K9" s="6">
        <v>10</v>
      </c>
      <c r="L9" s="6">
        <v>34</v>
      </c>
      <c r="M9" s="6">
        <v>24</v>
      </c>
      <c r="N9" s="6">
        <v>0</v>
      </c>
      <c r="O9" s="6">
        <f t="shared" si="3"/>
        <v>118</v>
      </c>
      <c r="P9" s="6"/>
      <c r="Q9" s="20">
        <f t="shared" si="4"/>
        <v>31</v>
      </c>
      <c r="R9" s="21">
        <f t="shared" si="5"/>
        <v>0.26271186440677968</v>
      </c>
      <c r="S9" s="16"/>
      <c r="T9" s="6">
        <f t="shared" si="6"/>
        <v>45</v>
      </c>
      <c r="U9" s="6">
        <f t="shared" si="7"/>
        <v>26</v>
      </c>
      <c r="V9" s="6">
        <f t="shared" si="8"/>
        <v>50</v>
      </c>
      <c r="W9" s="6">
        <f t="shared" si="9"/>
        <v>20</v>
      </c>
      <c r="X9" s="6">
        <f t="shared" si="10"/>
        <v>8</v>
      </c>
      <c r="Y9" s="6">
        <f t="shared" si="11"/>
        <v>149</v>
      </c>
      <c r="Z9" s="6"/>
      <c r="AA9" s="6">
        <f t="shared" si="1"/>
        <v>50</v>
      </c>
      <c r="AB9" s="6">
        <f t="shared" si="1"/>
        <v>10</v>
      </c>
      <c r="AC9" s="6">
        <f t="shared" si="1"/>
        <v>34</v>
      </c>
      <c r="AD9" s="6">
        <f t="shared" si="1"/>
        <v>24</v>
      </c>
      <c r="AE9" s="6">
        <f t="shared" si="1"/>
        <v>0</v>
      </c>
      <c r="AF9" s="6">
        <f t="shared" si="12"/>
        <v>118</v>
      </c>
    </row>
    <row r="10" spans="1:32" x14ac:dyDescent="0.25">
      <c r="A10" s="4" t="s">
        <v>19</v>
      </c>
      <c r="B10" s="4" t="s">
        <v>20</v>
      </c>
      <c r="C10" s="8">
        <v>36</v>
      </c>
      <c r="D10" s="8">
        <v>7</v>
      </c>
      <c r="E10" s="8">
        <v>10</v>
      </c>
      <c r="F10" s="8">
        <v>5</v>
      </c>
      <c r="G10" s="8">
        <v>0</v>
      </c>
      <c r="H10" s="8">
        <f>SUM(C10:G10)</f>
        <v>58</v>
      </c>
      <c r="I10" s="7"/>
      <c r="J10" s="8">
        <f>4+27</f>
        <v>31</v>
      </c>
      <c r="K10" s="8">
        <v>13</v>
      </c>
      <c r="L10" s="8">
        <v>18</v>
      </c>
      <c r="M10" s="8">
        <v>3</v>
      </c>
      <c r="N10" s="8">
        <v>1</v>
      </c>
      <c r="O10" s="8">
        <f t="shared" si="3"/>
        <v>66</v>
      </c>
      <c r="P10" s="6"/>
      <c r="Q10" s="20">
        <f t="shared" si="4"/>
        <v>-8</v>
      </c>
      <c r="R10" s="21">
        <f t="shared" si="5"/>
        <v>-0.12121212121212122</v>
      </c>
      <c r="S10" s="16"/>
      <c r="T10" s="8">
        <f t="shared" si="6"/>
        <v>36</v>
      </c>
      <c r="U10" s="8">
        <f t="shared" si="7"/>
        <v>7</v>
      </c>
      <c r="V10" s="8">
        <f t="shared" si="8"/>
        <v>10</v>
      </c>
      <c r="W10" s="8">
        <f t="shared" si="9"/>
        <v>5</v>
      </c>
      <c r="X10" s="8">
        <f t="shared" si="10"/>
        <v>0</v>
      </c>
      <c r="Y10" s="8">
        <f t="shared" si="11"/>
        <v>58</v>
      </c>
      <c r="Z10" s="8"/>
      <c r="AA10" s="8">
        <f t="shared" si="1"/>
        <v>31</v>
      </c>
      <c r="AB10" s="8">
        <f t="shared" si="1"/>
        <v>13</v>
      </c>
      <c r="AC10" s="8">
        <f t="shared" si="1"/>
        <v>18</v>
      </c>
      <c r="AD10" s="8">
        <f t="shared" si="1"/>
        <v>3</v>
      </c>
      <c r="AE10" s="8">
        <f t="shared" si="1"/>
        <v>1</v>
      </c>
      <c r="AF10" s="8">
        <f t="shared" si="12"/>
        <v>66</v>
      </c>
    </row>
    <row r="11" spans="1:32" x14ac:dyDescent="0.25">
      <c r="A11" s="4" t="s">
        <v>21</v>
      </c>
      <c r="B11" s="5" t="s">
        <v>22</v>
      </c>
      <c r="C11" s="9">
        <f>SUM(C6:C10)</f>
        <v>146</v>
      </c>
      <c r="D11" s="9">
        <f t="shared" ref="D11:G11" si="13">SUM(D6:D10)</f>
        <v>39</v>
      </c>
      <c r="E11" s="9">
        <f t="shared" si="13"/>
        <v>137</v>
      </c>
      <c r="F11" s="9">
        <f t="shared" si="13"/>
        <v>56</v>
      </c>
      <c r="G11" s="9">
        <f t="shared" si="13"/>
        <v>21</v>
      </c>
      <c r="H11" s="9">
        <f>SUM(H6:H10)</f>
        <v>399</v>
      </c>
      <c r="I11" s="7"/>
      <c r="J11" s="9">
        <f>SUM(J6:J10)</f>
        <v>161</v>
      </c>
      <c r="K11" s="9">
        <f t="shared" ref="K11:Q11" si="14">SUM(K6:K10)</f>
        <v>33</v>
      </c>
      <c r="L11" s="9">
        <f t="shared" si="14"/>
        <v>135</v>
      </c>
      <c r="M11" s="9">
        <f t="shared" si="14"/>
        <v>45</v>
      </c>
      <c r="N11" s="9">
        <f t="shared" si="14"/>
        <v>10</v>
      </c>
      <c r="O11" s="9">
        <f t="shared" si="14"/>
        <v>384</v>
      </c>
      <c r="P11" s="9"/>
      <c r="Q11" s="27">
        <f t="shared" si="14"/>
        <v>15</v>
      </c>
      <c r="R11" s="22"/>
      <c r="S11" s="9"/>
      <c r="T11" s="9">
        <f>SUM(T6:T10)</f>
        <v>146</v>
      </c>
      <c r="U11" s="9">
        <f t="shared" ref="U11:Y11" si="15">SUM(U6:U10)</f>
        <v>39</v>
      </c>
      <c r="V11" s="9">
        <f t="shared" si="15"/>
        <v>137</v>
      </c>
      <c r="W11" s="9">
        <f t="shared" si="15"/>
        <v>56</v>
      </c>
      <c r="X11" s="9">
        <f t="shared" si="15"/>
        <v>21</v>
      </c>
      <c r="Y11" s="9">
        <f t="shared" si="15"/>
        <v>399</v>
      </c>
      <c r="Z11" s="9"/>
      <c r="AA11" s="9">
        <f>SUM(AA6:AA10)</f>
        <v>161</v>
      </c>
      <c r="AB11" s="9">
        <f t="shared" ref="AB11:AF11" si="16">SUM(AB6:AB10)</f>
        <v>33</v>
      </c>
      <c r="AC11" s="9">
        <f t="shared" si="16"/>
        <v>135</v>
      </c>
      <c r="AD11" s="9">
        <f t="shared" si="16"/>
        <v>45</v>
      </c>
      <c r="AE11" s="9">
        <f t="shared" si="16"/>
        <v>10</v>
      </c>
      <c r="AF11" s="9">
        <f t="shared" si="16"/>
        <v>384</v>
      </c>
    </row>
    <row r="12" spans="1:32" x14ac:dyDescent="0.25">
      <c r="A12" s="4"/>
      <c r="B12" s="4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/>
      <c r="B13" s="5" t="s">
        <v>23</v>
      </c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20"/>
      <c r="R13" s="2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5">
      <c r="A14" s="4" t="s">
        <v>24</v>
      </c>
      <c r="B14" s="10" t="s">
        <v>25</v>
      </c>
      <c r="C14" s="6">
        <v>100</v>
      </c>
      <c r="D14" s="6">
        <v>21</v>
      </c>
      <c r="E14" s="6">
        <v>105</v>
      </c>
      <c r="F14" s="6">
        <v>65</v>
      </c>
      <c r="G14" s="6">
        <v>10</v>
      </c>
      <c r="H14" s="6">
        <f t="shared" ref="H14:H18" si="17">SUM(C14:G14)</f>
        <v>301</v>
      </c>
      <c r="I14" s="7"/>
      <c r="J14" s="6">
        <v>79</v>
      </c>
      <c r="K14" s="6">
        <v>12</v>
      </c>
      <c r="L14" s="6">
        <v>96</v>
      </c>
      <c r="M14" s="6">
        <v>39</v>
      </c>
      <c r="N14" s="6">
        <v>15</v>
      </c>
      <c r="O14" s="6">
        <f t="shared" ref="O14:O18" si="18">SUM(J14:N14)</f>
        <v>241</v>
      </c>
      <c r="P14" s="6"/>
      <c r="Q14" s="20">
        <f>H14-O14</f>
        <v>60</v>
      </c>
      <c r="R14" s="21">
        <f t="shared" ref="R14:R18" si="19">IFERROR(Q14/O14,0)</f>
        <v>0.24896265560165975</v>
      </c>
      <c r="S14" s="16"/>
      <c r="T14" s="6">
        <f t="shared" ref="T14" si="20">C14</f>
        <v>100</v>
      </c>
      <c r="U14" s="6">
        <f t="shared" ref="U14" si="21">D14</f>
        <v>21</v>
      </c>
      <c r="V14" s="6">
        <f t="shared" ref="V14" si="22">E14</f>
        <v>105</v>
      </c>
      <c r="W14" s="6">
        <f t="shared" ref="W14" si="23">F14</f>
        <v>65</v>
      </c>
      <c r="X14" s="6">
        <f t="shared" ref="X14" si="24">G14</f>
        <v>10</v>
      </c>
      <c r="Y14" s="6">
        <f t="shared" ref="Y14:Y18" si="25">SUM(T14:X14)</f>
        <v>301</v>
      </c>
      <c r="Z14" s="6"/>
      <c r="AA14" s="6">
        <f t="shared" ref="AA14:AE18" si="26">+J14</f>
        <v>79</v>
      </c>
      <c r="AB14" s="6">
        <f t="shared" si="26"/>
        <v>12</v>
      </c>
      <c r="AC14" s="6">
        <f t="shared" si="26"/>
        <v>96</v>
      </c>
      <c r="AD14" s="6">
        <f t="shared" si="26"/>
        <v>39</v>
      </c>
      <c r="AE14" s="6">
        <f t="shared" si="26"/>
        <v>15</v>
      </c>
      <c r="AF14" s="6">
        <f t="shared" ref="AF14:AF18" si="27">SUM(AA14:AE14)</f>
        <v>241</v>
      </c>
    </row>
    <row r="15" spans="1:32" x14ac:dyDescent="0.25">
      <c r="A15" s="4" t="s">
        <v>26</v>
      </c>
      <c r="B15" s="4" t="s">
        <v>27</v>
      </c>
      <c r="C15" s="6">
        <v>33</v>
      </c>
      <c r="D15" s="6">
        <v>1</v>
      </c>
      <c r="E15" s="6">
        <v>5</v>
      </c>
      <c r="F15" s="6">
        <v>0</v>
      </c>
      <c r="G15" s="6">
        <v>2</v>
      </c>
      <c r="H15" s="6">
        <f t="shared" si="17"/>
        <v>41</v>
      </c>
      <c r="I15" s="7"/>
      <c r="J15" s="6">
        <v>29</v>
      </c>
      <c r="K15" s="6">
        <v>11</v>
      </c>
      <c r="L15" s="6">
        <v>4</v>
      </c>
      <c r="M15" s="6">
        <v>1</v>
      </c>
      <c r="N15" s="6">
        <v>1</v>
      </c>
      <c r="O15" s="6">
        <f t="shared" si="18"/>
        <v>46</v>
      </c>
      <c r="P15" s="6"/>
      <c r="Q15" s="20">
        <f t="shared" ref="Q15:Q18" si="28">H15-O15</f>
        <v>-5</v>
      </c>
      <c r="R15" s="21">
        <f t="shared" si="19"/>
        <v>-0.10869565217391304</v>
      </c>
      <c r="S15" s="16"/>
      <c r="T15" s="6">
        <f t="shared" ref="T15:T18" si="29">C15</f>
        <v>33</v>
      </c>
      <c r="U15" s="6">
        <f t="shared" ref="U15:U18" si="30">D15</f>
        <v>1</v>
      </c>
      <c r="V15" s="6">
        <f t="shared" ref="V15:V18" si="31">E15</f>
        <v>5</v>
      </c>
      <c r="W15" s="6">
        <f t="shared" ref="W15:W18" si="32">F15</f>
        <v>0</v>
      </c>
      <c r="X15" s="6">
        <f t="shared" ref="X15:X18" si="33">G15</f>
        <v>2</v>
      </c>
      <c r="Y15" s="6">
        <f t="shared" si="25"/>
        <v>41</v>
      </c>
      <c r="Z15" s="6"/>
      <c r="AA15" s="6">
        <f t="shared" si="26"/>
        <v>29</v>
      </c>
      <c r="AB15" s="6">
        <f t="shared" si="26"/>
        <v>11</v>
      </c>
      <c r="AC15" s="6">
        <f t="shared" si="26"/>
        <v>4</v>
      </c>
      <c r="AD15" s="6">
        <f t="shared" si="26"/>
        <v>1</v>
      </c>
      <c r="AE15" s="6">
        <f t="shared" si="26"/>
        <v>1</v>
      </c>
      <c r="AF15" s="6">
        <f t="shared" si="27"/>
        <v>46</v>
      </c>
    </row>
    <row r="16" spans="1:32" x14ac:dyDescent="0.25">
      <c r="A16" s="4" t="s">
        <v>28</v>
      </c>
      <c r="B16" s="4" t="s">
        <v>29</v>
      </c>
      <c r="C16" s="6">
        <v>4</v>
      </c>
      <c r="D16" s="6">
        <v>0</v>
      </c>
      <c r="E16" s="6">
        <v>7</v>
      </c>
      <c r="F16" s="6">
        <v>0</v>
      </c>
      <c r="G16" s="6">
        <v>1</v>
      </c>
      <c r="H16" s="6">
        <f t="shared" si="17"/>
        <v>12</v>
      </c>
      <c r="I16" s="7"/>
      <c r="J16" s="6">
        <v>5</v>
      </c>
      <c r="K16" s="6">
        <v>0</v>
      </c>
      <c r="L16" s="6">
        <v>0</v>
      </c>
      <c r="M16" s="6">
        <v>0</v>
      </c>
      <c r="N16" s="6">
        <v>1</v>
      </c>
      <c r="O16" s="6">
        <f t="shared" si="18"/>
        <v>6</v>
      </c>
      <c r="P16" s="6"/>
      <c r="Q16" s="20">
        <f t="shared" si="28"/>
        <v>6</v>
      </c>
      <c r="R16" s="21">
        <f t="shared" si="19"/>
        <v>1</v>
      </c>
      <c r="S16" s="16"/>
      <c r="T16" s="6">
        <f t="shared" si="29"/>
        <v>4</v>
      </c>
      <c r="U16" s="6">
        <f t="shared" si="30"/>
        <v>0</v>
      </c>
      <c r="V16" s="6">
        <f t="shared" si="31"/>
        <v>7</v>
      </c>
      <c r="W16" s="6">
        <f t="shared" si="32"/>
        <v>0</v>
      </c>
      <c r="X16" s="6">
        <f t="shared" si="33"/>
        <v>1</v>
      </c>
      <c r="Y16" s="6">
        <f t="shared" si="25"/>
        <v>12</v>
      </c>
      <c r="Z16" s="6"/>
      <c r="AA16" s="6">
        <f t="shared" si="26"/>
        <v>5</v>
      </c>
      <c r="AB16" s="6">
        <f t="shared" si="26"/>
        <v>0</v>
      </c>
      <c r="AC16" s="6">
        <f t="shared" si="26"/>
        <v>0</v>
      </c>
      <c r="AD16" s="6">
        <f t="shared" si="26"/>
        <v>0</v>
      </c>
      <c r="AE16" s="6">
        <f t="shared" si="26"/>
        <v>1</v>
      </c>
      <c r="AF16" s="6">
        <f t="shared" si="27"/>
        <v>6</v>
      </c>
    </row>
    <row r="17" spans="1:32" x14ac:dyDescent="0.25">
      <c r="A17" s="4" t="s">
        <v>30</v>
      </c>
      <c r="B17" s="4" t="s">
        <v>31</v>
      </c>
      <c r="C17" s="6">
        <v>0</v>
      </c>
      <c r="D17" s="6">
        <v>0</v>
      </c>
      <c r="E17" s="6">
        <v>2</v>
      </c>
      <c r="F17" s="6">
        <v>0</v>
      </c>
      <c r="G17" s="6">
        <v>0</v>
      </c>
      <c r="H17" s="6">
        <f t="shared" si="17"/>
        <v>2</v>
      </c>
      <c r="I17" s="7"/>
      <c r="J17" s="6">
        <v>0</v>
      </c>
      <c r="K17" s="6">
        <v>0</v>
      </c>
      <c r="L17" s="6">
        <v>5</v>
      </c>
      <c r="M17" s="6">
        <v>0</v>
      </c>
      <c r="N17" s="6">
        <v>0</v>
      </c>
      <c r="O17" s="6">
        <f t="shared" si="18"/>
        <v>5</v>
      </c>
      <c r="P17" s="6"/>
      <c r="Q17" s="20">
        <f t="shared" si="28"/>
        <v>-3</v>
      </c>
      <c r="R17" s="21">
        <f t="shared" si="19"/>
        <v>-0.6</v>
      </c>
      <c r="S17" s="16"/>
      <c r="T17" s="6">
        <f t="shared" si="29"/>
        <v>0</v>
      </c>
      <c r="U17" s="6">
        <f t="shared" si="30"/>
        <v>0</v>
      </c>
      <c r="V17" s="6">
        <f t="shared" si="31"/>
        <v>2</v>
      </c>
      <c r="W17" s="6">
        <f t="shared" si="32"/>
        <v>0</v>
      </c>
      <c r="X17" s="6">
        <f t="shared" si="33"/>
        <v>0</v>
      </c>
      <c r="Y17" s="6">
        <f t="shared" si="25"/>
        <v>2</v>
      </c>
      <c r="Z17" s="6"/>
      <c r="AA17" s="6">
        <f t="shared" si="26"/>
        <v>0</v>
      </c>
      <c r="AB17" s="6">
        <f t="shared" si="26"/>
        <v>0</v>
      </c>
      <c r="AC17" s="6">
        <f t="shared" si="26"/>
        <v>5</v>
      </c>
      <c r="AD17" s="6">
        <f t="shared" si="26"/>
        <v>0</v>
      </c>
      <c r="AE17" s="6">
        <f t="shared" si="26"/>
        <v>0</v>
      </c>
      <c r="AF17" s="6">
        <f t="shared" si="27"/>
        <v>5</v>
      </c>
    </row>
    <row r="18" spans="1:32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17"/>
        <v>0</v>
      </c>
      <c r="I18" s="7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18"/>
        <v>0</v>
      </c>
      <c r="P18" s="6"/>
      <c r="Q18" s="20">
        <f t="shared" si="28"/>
        <v>0</v>
      </c>
      <c r="R18" s="21">
        <f t="shared" si="19"/>
        <v>0</v>
      </c>
      <c r="S18" s="16"/>
      <c r="T18" s="8">
        <f t="shared" si="29"/>
        <v>0</v>
      </c>
      <c r="U18" s="8">
        <f t="shared" si="30"/>
        <v>0</v>
      </c>
      <c r="V18" s="8">
        <f t="shared" si="31"/>
        <v>0</v>
      </c>
      <c r="W18" s="8">
        <f t="shared" si="32"/>
        <v>0</v>
      </c>
      <c r="X18" s="8">
        <f t="shared" si="33"/>
        <v>0</v>
      </c>
      <c r="Y18" s="8">
        <f t="shared" si="25"/>
        <v>0</v>
      </c>
      <c r="Z18" s="8"/>
      <c r="AA18" s="8">
        <f t="shared" si="26"/>
        <v>0</v>
      </c>
      <c r="AB18" s="8">
        <f t="shared" si="26"/>
        <v>0</v>
      </c>
      <c r="AC18" s="8">
        <f t="shared" si="26"/>
        <v>0</v>
      </c>
      <c r="AD18" s="8">
        <f t="shared" si="26"/>
        <v>0</v>
      </c>
      <c r="AE18" s="8">
        <f t="shared" si="26"/>
        <v>0</v>
      </c>
      <c r="AF18" s="8">
        <f t="shared" si="27"/>
        <v>0</v>
      </c>
    </row>
    <row r="19" spans="1:32" x14ac:dyDescent="0.25">
      <c r="A19" s="4" t="s">
        <v>34</v>
      </c>
      <c r="B19" s="5" t="s">
        <v>35</v>
      </c>
      <c r="C19" s="9">
        <f t="shared" ref="C19:H19" si="34">SUM(C14:C18)</f>
        <v>137</v>
      </c>
      <c r="D19" s="9">
        <f t="shared" si="34"/>
        <v>22</v>
      </c>
      <c r="E19" s="9">
        <f t="shared" si="34"/>
        <v>119</v>
      </c>
      <c r="F19" s="9">
        <f t="shared" si="34"/>
        <v>65</v>
      </c>
      <c r="G19" s="9">
        <f t="shared" si="34"/>
        <v>13</v>
      </c>
      <c r="H19" s="9">
        <f t="shared" si="34"/>
        <v>356</v>
      </c>
      <c r="I19" s="7"/>
      <c r="J19" s="9">
        <f t="shared" ref="J19:Q19" si="35">SUM(J14:J18)</f>
        <v>113</v>
      </c>
      <c r="K19" s="9">
        <f t="shared" si="35"/>
        <v>23</v>
      </c>
      <c r="L19" s="9">
        <f t="shared" si="35"/>
        <v>105</v>
      </c>
      <c r="M19" s="9">
        <f t="shared" si="35"/>
        <v>40</v>
      </c>
      <c r="N19" s="9">
        <f t="shared" si="35"/>
        <v>17</v>
      </c>
      <c r="O19" s="9">
        <f t="shared" si="35"/>
        <v>298</v>
      </c>
      <c r="P19" s="9"/>
      <c r="Q19" s="27">
        <f t="shared" si="35"/>
        <v>58</v>
      </c>
      <c r="R19" s="22"/>
      <c r="S19" s="9"/>
      <c r="T19" s="9">
        <f>SUM(T14:T18)</f>
        <v>137</v>
      </c>
      <c r="U19" s="9">
        <f t="shared" ref="U19:Y19" si="36">SUM(U14:U18)</f>
        <v>22</v>
      </c>
      <c r="V19" s="9">
        <f t="shared" si="36"/>
        <v>119</v>
      </c>
      <c r="W19" s="9">
        <f t="shared" si="36"/>
        <v>65</v>
      </c>
      <c r="X19" s="9">
        <f t="shared" si="36"/>
        <v>13</v>
      </c>
      <c r="Y19" s="9">
        <f t="shared" si="36"/>
        <v>356</v>
      </c>
      <c r="Z19" s="9"/>
      <c r="AA19" s="9">
        <f t="shared" ref="AA19:AF19" si="37">SUM(AA14:AA18)</f>
        <v>113</v>
      </c>
      <c r="AB19" s="9">
        <f t="shared" si="37"/>
        <v>23</v>
      </c>
      <c r="AC19" s="9">
        <f t="shared" si="37"/>
        <v>105</v>
      </c>
      <c r="AD19" s="9">
        <f t="shared" si="37"/>
        <v>40</v>
      </c>
      <c r="AE19" s="9">
        <f t="shared" si="37"/>
        <v>17</v>
      </c>
      <c r="AF19" s="9">
        <f t="shared" si="37"/>
        <v>298</v>
      </c>
    </row>
    <row r="20" spans="1:32" x14ac:dyDescent="0.25">
      <c r="A20" s="4"/>
      <c r="B20" s="4" t="s">
        <v>36</v>
      </c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20"/>
      <c r="R20" s="20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5">
      <c r="A21" s="4" t="s">
        <v>37</v>
      </c>
      <c r="B21" s="4" t="s">
        <v>38</v>
      </c>
      <c r="C21" s="6">
        <v>0</v>
      </c>
      <c r="D21" s="6">
        <v>0</v>
      </c>
      <c r="E21" s="6">
        <v>1</v>
      </c>
      <c r="F21" s="6">
        <v>0</v>
      </c>
      <c r="G21" s="6">
        <v>1</v>
      </c>
      <c r="H21" s="6">
        <f t="shared" ref="H21:H24" si="38">SUM(C21:G21)</f>
        <v>2</v>
      </c>
      <c r="I21" s="7"/>
      <c r="J21" s="6">
        <v>0</v>
      </c>
      <c r="K21" s="6">
        <v>1</v>
      </c>
      <c r="L21" s="6">
        <v>0</v>
      </c>
      <c r="M21" s="6">
        <v>1</v>
      </c>
      <c r="N21" s="6">
        <v>1</v>
      </c>
      <c r="O21" s="6">
        <f t="shared" ref="O21:O24" si="39">SUM(J21:N21)</f>
        <v>3</v>
      </c>
      <c r="P21" s="6"/>
      <c r="Q21" s="20">
        <f t="shared" ref="Q21" si="40">H21-O21</f>
        <v>-1</v>
      </c>
      <c r="R21" s="21">
        <f t="shared" ref="R21" si="41">IFERROR(Q21/O21,0)</f>
        <v>-0.33333333333333331</v>
      </c>
      <c r="S21" s="16"/>
      <c r="T21" s="6">
        <f t="shared" ref="T21" si="42">C21</f>
        <v>0</v>
      </c>
      <c r="U21" s="6">
        <f t="shared" ref="U21" si="43">D21</f>
        <v>0</v>
      </c>
      <c r="V21" s="6">
        <f t="shared" ref="V21" si="44">E21</f>
        <v>1</v>
      </c>
      <c r="W21" s="6">
        <f t="shared" ref="W21" si="45">F21</f>
        <v>0</v>
      </c>
      <c r="X21" s="6">
        <f t="shared" ref="X21" si="46">G21</f>
        <v>1</v>
      </c>
      <c r="Y21" s="6">
        <f t="shared" ref="Y21:Y24" si="47">SUM(T21:X21)</f>
        <v>2</v>
      </c>
      <c r="Z21" s="6"/>
      <c r="AA21" s="6">
        <f t="shared" ref="AA21:AE25" si="48">+J21</f>
        <v>0</v>
      </c>
      <c r="AB21" s="6">
        <f t="shared" si="48"/>
        <v>1</v>
      </c>
      <c r="AC21" s="6">
        <f t="shared" si="48"/>
        <v>0</v>
      </c>
      <c r="AD21" s="6">
        <f t="shared" si="48"/>
        <v>1</v>
      </c>
      <c r="AE21" s="6">
        <f t="shared" si="48"/>
        <v>1</v>
      </c>
      <c r="AF21" s="6">
        <f t="shared" ref="AF21:AF24" si="49">SUM(AA21:AE21)</f>
        <v>3</v>
      </c>
    </row>
    <row r="22" spans="1:32" x14ac:dyDescent="0.25">
      <c r="A22" s="4" t="s">
        <v>39</v>
      </c>
      <c r="B22" s="4" t="s">
        <v>40</v>
      </c>
      <c r="C22" s="6"/>
      <c r="D22" s="6"/>
      <c r="E22" s="6"/>
      <c r="F22" s="6"/>
      <c r="G22" s="6"/>
      <c r="H22" s="6">
        <f t="shared" si="38"/>
        <v>0</v>
      </c>
      <c r="I22" s="7"/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 t="shared" si="39"/>
        <v>0</v>
      </c>
      <c r="P22" s="6"/>
      <c r="Q22" s="20">
        <f t="shared" ref="Q22:Q24" si="50">H22-O22</f>
        <v>0</v>
      </c>
      <c r="R22" s="21">
        <f t="shared" ref="R22:R24" si="51">IFERROR(Q22/O22,0)</f>
        <v>0</v>
      </c>
      <c r="S22" s="16"/>
      <c r="T22" s="6">
        <f t="shared" ref="T22:T24" si="52">C22</f>
        <v>0</v>
      </c>
      <c r="U22" s="6">
        <f t="shared" ref="U22:U24" si="53">D22</f>
        <v>0</v>
      </c>
      <c r="V22" s="6">
        <f t="shared" ref="V22:V24" si="54">E22</f>
        <v>0</v>
      </c>
      <c r="W22" s="6">
        <f t="shared" ref="W22:W24" si="55">F22</f>
        <v>0</v>
      </c>
      <c r="X22" s="6">
        <f t="shared" ref="X22:X24" si="56">G22</f>
        <v>0</v>
      </c>
      <c r="Y22" s="6">
        <f t="shared" si="47"/>
        <v>0</v>
      </c>
      <c r="Z22" s="6"/>
      <c r="AA22" s="6">
        <f t="shared" si="48"/>
        <v>0</v>
      </c>
      <c r="AB22" s="6">
        <f t="shared" si="48"/>
        <v>0</v>
      </c>
      <c r="AC22" s="6">
        <f t="shared" si="48"/>
        <v>0</v>
      </c>
      <c r="AD22" s="6">
        <f t="shared" si="48"/>
        <v>0</v>
      </c>
      <c r="AE22" s="6">
        <f t="shared" si="48"/>
        <v>0</v>
      </c>
      <c r="AF22" s="6">
        <f t="shared" si="49"/>
        <v>0</v>
      </c>
    </row>
    <row r="23" spans="1:32" x14ac:dyDescent="0.25">
      <c r="A23" s="4" t="s">
        <v>41</v>
      </c>
      <c r="B23" s="4" t="s">
        <v>42</v>
      </c>
      <c r="C23" s="6">
        <v>14</v>
      </c>
      <c r="D23" s="6">
        <v>0</v>
      </c>
      <c r="E23" s="6">
        <v>20</v>
      </c>
      <c r="F23" s="6">
        <v>0</v>
      </c>
      <c r="G23" s="6">
        <v>0</v>
      </c>
      <c r="H23" s="6">
        <f t="shared" si="38"/>
        <v>34</v>
      </c>
      <c r="I23" s="7"/>
      <c r="J23" s="6">
        <v>10</v>
      </c>
      <c r="K23" s="6">
        <v>1</v>
      </c>
      <c r="L23" s="6">
        <v>5</v>
      </c>
      <c r="M23" s="6">
        <v>1</v>
      </c>
      <c r="N23" s="6">
        <v>0</v>
      </c>
      <c r="O23" s="6">
        <f t="shared" si="39"/>
        <v>17</v>
      </c>
      <c r="P23" s="6"/>
      <c r="Q23" s="20">
        <f t="shared" si="50"/>
        <v>17</v>
      </c>
      <c r="R23" s="21">
        <f t="shared" si="51"/>
        <v>1</v>
      </c>
      <c r="S23" s="16"/>
      <c r="T23" s="6">
        <f t="shared" si="52"/>
        <v>14</v>
      </c>
      <c r="U23" s="6">
        <f t="shared" si="53"/>
        <v>0</v>
      </c>
      <c r="V23" s="6">
        <f t="shared" si="54"/>
        <v>20</v>
      </c>
      <c r="W23" s="6">
        <f t="shared" si="55"/>
        <v>0</v>
      </c>
      <c r="X23" s="6">
        <f t="shared" si="56"/>
        <v>0</v>
      </c>
      <c r="Y23" s="6">
        <f t="shared" si="47"/>
        <v>34</v>
      </c>
      <c r="Z23" s="6"/>
      <c r="AA23" s="6">
        <f t="shared" si="48"/>
        <v>10</v>
      </c>
      <c r="AB23" s="6">
        <f t="shared" si="48"/>
        <v>1</v>
      </c>
      <c r="AC23" s="6">
        <f t="shared" si="48"/>
        <v>5</v>
      </c>
      <c r="AD23" s="6">
        <f t="shared" si="48"/>
        <v>1</v>
      </c>
      <c r="AE23" s="6">
        <f t="shared" si="48"/>
        <v>0</v>
      </c>
      <c r="AF23" s="6">
        <f t="shared" si="49"/>
        <v>17</v>
      </c>
    </row>
    <row r="24" spans="1:32" x14ac:dyDescent="0.25">
      <c r="A24" s="4" t="s">
        <v>43</v>
      </c>
      <c r="B24" s="4" t="s">
        <v>16</v>
      </c>
      <c r="C24" s="6">
        <f>C8</f>
        <v>12</v>
      </c>
      <c r="D24" s="6">
        <f t="shared" ref="D24:G24" si="57">D8</f>
        <v>3</v>
      </c>
      <c r="E24" s="6">
        <f t="shared" si="57"/>
        <v>7</v>
      </c>
      <c r="F24" s="6">
        <f t="shared" si="57"/>
        <v>2</v>
      </c>
      <c r="G24" s="6">
        <f t="shared" si="57"/>
        <v>3</v>
      </c>
      <c r="H24" s="6">
        <f t="shared" si="38"/>
        <v>27</v>
      </c>
      <c r="I24" s="7"/>
      <c r="J24" s="6">
        <v>25</v>
      </c>
      <c r="K24" s="6">
        <v>2</v>
      </c>
      <c r="L24" s="6">
        <v>16</v>
      </c>
      <c r="M24" s="6">
        <v>2</v>
      </c>
      <c r="N24" s="6">
        <v>1</v>
      </c>
      <c r="O24" s="6">
        <f t="shared" si="39"/>
        <v>46</v>
      </c>
      <c r="P24" s="6"/>
      <c r="Q24" s="20">
        <f t="shared" si="50"/>
        <v>-19</v>
      </c>
      <c r="R24" s="21">
        <f t="shared" si="51"/>
        <v>-0.41304347826086957</v>
      </c>
      <c r="S24" s="16"/>
      <c r="T24" s="6">
        <f t="shared" si="52"/>
        <v>12</v>
      </c>
      <c r="U24" s="6">
        <f t="shared" si="53"/>
        <v>3</v>
      </c>
      <c r="V24" s="6">
        <f t="shared" si="54"/>
        <v>7</v>
      </c>
      <c r="W24" s="6">
        <f t="shared" si="55"/>
        <v>2</v>
      </c>
      <c r="X24" s="6">
        <f t="shared" si="56"/>
        <v>3</v>
      </c>
      <c r="Y24" s="6">
        <f t="shared" si="47"/>
        <v>27</v>
      </c>
      <c r="Z24" s="6"/>
      <c r="AA24" s="6">
        <f t="shared" si="48"/>
        <v>25</v>
      </c>
      <c r="AB24" s="6">
        <f t="shared" si="48"/>
        <v>2</v>
      </c>
      <c r="AC24" s="6">
        <f t="shared" si="48"/>
        <v>16</v>
      </c>
      <c r="AD24" s="6">
        <f t="shared" si="48"/>
        <v>2</v>
      </c>
      <c r="AE24" s="6">
        <f t="shared" si="48"/>
        <v>1</v>
      </c>
      <c r="AF24" s="6">
        <f t="shared" si="49"/>
        <v>46</v>
      </c>
    </row>
    <row r="25" spans="1:32" ht="15.75" thickBot="1" x14ac:dyDescent="0.3">
      <c r="A25" s="4" t="s">
        <v>44</v>
      </c>
      <c r="B25" s="4" t="s">
        <v>45</v>
      </c>
      <c r="C25" s="11">
        <f>SUM(C21:C24)</f>
        <v>26</v>
      </c>
      <c r="D25" s="11">
        <f t="shared" ref="D25:G25" si="58">SUM(D21:D24)</f>
        <v>3</v>
      </c>
      <c r="E25" s="11">
        <f t="shared" si="58"/>
        <v>28</v>
      </c>
      <c r="F25" s="11">
        <f t="shared" si="58"/>
        <v>2</v>
      </c>
      <c r="G25" s="11">
        <f t="shared" si="58"/>
        <v>4</v>
      </c>
      <c r="H25" s="11">
        <f>SUM(H21:H24)</f>
        <v>63</v>
      </c>
      <c r="I25" s="7"/>
      <c r="J25" s="11">
        <f>SUM(J21:J24)</f>
        <v>35</v>
      </c>
      <c r="K25" s="11">
        <f t="shared" ref="K25:N25" si="59">SUM(K21:K24)</f>
        <v>4</v>
      </c>
      <c r="L25" s="11">
        <f t="shared" si="59"/>
        <v>21</v>
      </c>
      <c r="M25" s="11">
        <f t="shared" si="59"/>
        <v>4</v>
      </c>
      <c r="N25" s="11">
        <f t="shared" si="59"/>
        <v>2</v>
      </c>
      <c r="O25" s="11">
        <f>SUM(O21:O24)</f>
        <v>66</v>
      </c>
      <c r="P25" s="11"/>
      <c r="Q25" s="23">
        <f>SUM(Q21:Q24)</f>
        <v>-3</v>
      </c>
      <c r="R25" s="23"/>
      <c r="S25" s="11"/>
      <c r="T25" s="11">
        <f>SUM(T21:T24)</f>
        <v>26</v>
      </c>
      <c r="U25" s="11">
        <f t="shared" ref="U25:Y25" si="60">SUM(U21:U24)</f>
        <v>3</v>
      </c>
      <c r="V25" s="11">
        <f t="shared" si="60"/>
        <v>28</v>
      </c>
      <c r="W25" s="11">
        <f t="shared" si="60"/>
        <v>2</v>
      </c>
      <c r="X25" s="11">
        <f t="shared" si="60"/>
        <v>4</v>
      </c>
      <c r="Y25" s="11">
        <f t="shared" si="60"/>
        <v>63</v>
      </c>
      <c r="Z25" s="11"/>
      <c r="AA25" s="11">
        <f t="shared" si="48"/>
        <v>35</v>
      </c>
      <c r="AB25" s="11">
        <f t="shared" si="48"/>
        <v>4</v>
      </c>
      <c r="AC25" s="11">
        <f t="shared" si="48"/>
        <v>21</v>
      </c>
      <c r="AD25" s="11">
        <f t="shared" si="48"/>
        <v>4</v>
      </c>
      <c r="AE25" s="11">
        <f t="shared" si="48"/>
        <v>2</v>
      </c>
      <c r="AF25" s="11">
        <f>SUM(AF21:AF24)</f>
        <v>66</v>
      </c>
    </row>
    <row r="26" spans="1:32" ht="15.75" thickTop="1" x14ac:dyDescent="0.25">
      <c r="A26" s="4" t="s">
        <v>46</v>
      </c>
      <c r="B26" s="5" t="s">
        <v>47</v>
      </c>
      <c r="C26" s="5">
        <f t="shared" ref="C26:H26" si="61">C19+C25</f>
        <v>163</v>
      </c>
      <c r="D26" s="5">
        <f t="shared" si="61"/>
        <v>25</v>
      </c>
      <c r="E26" s="5">
        <f t="shared" si="61"/>
        <v>147</v>
      </c>
      <c r="F26" s="5">
        <f t="shared" si="61"/>
        <v>67</v>
      </c>
      <c r="G26" s="5">
        <f t="shared" si="61"/>
        <v>17</v>
      </c>
      <c r="H26" s="5">
        <f t="shared" si="61"/>
        <v>419</v>
      </c>
      <c r="J26" s="5">
        <f t="shared" ref="J26:Q26" si="62">J19+J25</f>
        <v>148</v>
      </c>
      <c r="K26" s="5">
        <f t="shared" si="62"/>
        <v>27</v>
      </c>
      <c r="L26" s="5">
        <f t="shared" si="62"/>
        <v>126</v>
      </c>
      <c r="M26" s="5">
        <f t="shared" si="62"/>
        <v>44</v>
      </c>
      <c r="N26" s="5">
        <f t="shared" si="62"/>
        <v>19</v>
      </c>
      <c r="O26" s="5">
        <f t="shared" si="62"/>
        <v>364</v>
      </c>
      <c r="P26" s="5"/>
      <c r="Q26" s="24">
        <f t="shared" si="62"/>
        <v>55</v>
      </c>
      <c r="R26" s="24"/>
      <c r="S26" s="5"/>
      <c r="T26" s="5">
        <f t="shared" ref="T26:Y26" si="63">T19+T25</f>
        <v>163</v>
      </c>
      <c r="U26" s="5">
        <f t="shared" si="63"/>
        <v>25</v>
      </c>
      <c r="V26" s="5">
        <f t="shared" si="63"/>
        <v>147</v>
      </c>
      <c r="W26" s="5">
        <f t="shared" si="63"/>
        <v>67</v>
      </c>
      <c r="X26" s="5">
        <f t="shared" si="63"/>
        <v>17</v>
      </c>
      <c r="Y26" s="5">
        <f t="shared" si="63"/>
        <v>419</v>
      </c>
      <c r="Z26" s="5"/>
      <c r="AA26" s="5">
        <f t="shared" ref="AA26:AF26" si="64">AA19+AA25</f>
        <v>148</v>
      </c>
      <c r="AB26" s="5">
        <f t="shared" si="64"/>
        <v>27</v>
      </c>
      <c r="AC26" s="5">
        <f t="shared" si="64"/>
        <v>126</v>
      </c>
      <c r="AD26" s="5">
        <f t="shared" si="64"/>
        <v>44</v>
      </c>
      <c r="AE26" s="5">
        <f t="shared" si="64"/>
        <v>19</v>
      </c>
      <c r="AF26" s="5">
        <f t="shared" si="64"/>
        <v>364</v>
      </c>
    </row>
    <row r="27" spans="1:32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19"/>
      <c r="R27" s="19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B28" s="5" t="s">
        <v>48</v>
      </c>
      <c r="C28" s="12">
        <f>C19/(C19+C23)</f>
        <v>0.9072847682119205</v>
      </c>
      <c r="D28" s="12">
        <f t="shared" ref="D28:H28" si="65">D19/(D19+D23)</f>
        <v>1</v>
      </c>
      <c r="E28" s="12">
        <f t="shared" si="65"/>
        <v>0.85611510791366907</v>
      </c>
      <c r="F28" s="12">
        <f t="shared" si="65"/>
        <v>1</v>
      </c>
      <c r="G28" s="12">
        <f t="shared" si="65"/>
        <v>1</v>
      </c>
      <c r="H28" s="12">
        <f t="shared" si="65"/>
        <v>0.9128205128205128</v>
      </c>
      <c r="J28" s="12">
        <f>J19/(J19+J23)</f>
        <v>0.91869918699186992</v>
      </c>
      <c r="K28" s="12">
        <f t="shared" ref="K28:O28" si="66">K19/(K19+K23)</f>
        <v>0.95833333333333337</v>
      </c>
      <c r="L28" s="12">
        <f t="shared" si="66"/>
        <v>0.95454545454545459</v>
      </c>
      <c r="M28" s="12">
        <f t="shared" si="66"/>
        <v>0.97560975609756095</v>
      </c>
      <c r="N28" s="12">
        <f t="shared" si="66"/>
        <v>1</v>
      </c>
      <c r="O28" s="12">
        <f t="shared" si="66"/>
        <v>0.946031746031746</v>
      </c>
      <c r="P28" s="12"/>
      <c r="Q28" s="25"/>
      <c r="R28" s="25"/>
      <c r="S28" s="12"/>
      <c r="T28" s="12">
        <f>T19/(T19+T23)</f>
        <v>0.9072847682119205</v>
      </c>
      <c r="U28" s="12">
        <f>U19/(U19+U23)</f>
        <v>1</v>
      </c>
      <c r="V28" s="12">
        <f t="shared" ref="V28:Y28" si="67">V19/(V19+V23)</f>
        <v>0.85611510791366907</v>
      </c>
      <c r="W28" s="12">
        <f t="shared" si="67"/>
        <v>1</v>
      </c>
      <c r="X28" s="12">
        <f t="shared" si="67"/>
        <v>1</v>
      </c>
      <c r="Y28" s="12">
        <f t="shared" si="67"/>
        <v>0.9128205128205128</v>
      </c>
      <c r="Z28" s="12"/>
      <c r="AA28" s="12">
        <f t="shared" ref="AA28:AF28" si="68">AA19/(AA19+AA23)</f>
        <v>0.91869918699186992</v>
      </c>
      <c r="AB28" s="12">
        <f>AB19/(AB19+AB23)</f>
        <v>0.95833333333333337</v>
      </c>
      <c r="AC28" s="12">
        <f t="shared" si="68"/>
        <v>0.95454545454545459</v>
      </c>
      <c r="AD28" s="12">
        <f t="shared" si="68"/>
        <v>0.97560975609756095</v>
      </c>
      <c r="AE28" s="12">
        <f t="shared" si="68"/>
        <v>1</v>
      </c>
      <c r="AF28" s="12">
        <f t="shared" si="68"/>
        <v>0.946031746031746</v>
      </c>
    </row>
    <row r="29" spans="1:32" x14ac:dyDescent="0.25">
      <c r="B29" s="5" t="s">
        <v>49</v>
      </c>
      <c r="C29" s="1">
        <v>18</v>
      </c>
      <c r="D29" s="1">
        <v>6</v>
      </c>
      <c r="E29" s="1">
        <v>17</v>
      </c>
      <c r="F29" s="1">
        <v>33</v>
      </c>
      <c r="G29" s="1">
        <v>51</v>
      </c>
      <c r="H29" s="1">
        <v>20</v>
      </c>
      <c r="J29" s="1">
        <v>16</v>
      </c>
      <c r="K29" s="1">
        <v>19</v>
      </c>
      <c r="L29" s="1">
        <v>23</v>
      </c>
      <c r="M29" s="1">
        <v>16</v>
      </c>
      <c r="N29" s="1">
        <v>33</v>
      </c>
      <c r="O29" s="1">
        <v>19</v>
      </c>
      <c r="P29" s="1"/>
      <c r="Q29" s="26"/>
      <c r="R29" s="26"/>
      <c r="S29" s="1"/>
      <c r="T29" s="1">
        <v>18</v>
      </c>
      <c r="U29" s="1">
        <v>6</v>
      </c>
      <c r="V29" s="1">
        <v>17</v>
      </c>
      <c r="W29" s="1">
        <v>33</v>
      </c>
      <c r="X29" s="1">
        <v>51</v>
      </c>
      <c r="Y29" s="1">
        <v>20</v>
      </c>
      <c r="Z29" s="1"/>
      <c r="AA29" s="1">
        <f t="shared" ref="AA29:AF29" si="69">J29</f>
        <v>16</v>
      </c>
      <c r="AB29" s="1">
        <f t="shared" si="69"/>
        <v>19</v>
      </c>
      <c r="AC29" s="1">
        <f t="shared" si="69"/>
        <v>23</v>
      </c>
      <c r="AD29" s="1">
        <f t="shared" si="69"/>
        <v>16</v>
      </c>
      <c r="AE29" s="1">
        <f t="shared" si="69"/>
        <v>33</v>
      </c>
      <c r="AF29" s="1">
        <f t="shared" si="69"/>
        <v>19</v>
      </c>
    </row>
    <row r="30" spans="1:32" x14ac:dyDescent="0.25">
      <c r="B30" s="5"/>
      <c r="C30" s="1"/>
      <c r="D30" s="1"/>
      <c r="E30" s="1"/>
      <c r="F30" s="1"/>
      <c r="G30" s="1"/>
      <c r="H30" s="1"/>
      <c r="T30" s="1"/>
      <c r="U30" s="1"/>
      <c r="V30" s="1"/>
      <c r="W30" s="1"/>
      <c r="X30" s="1"/>
      <c r="Y30" s="1"/>
      <c r="Z30" s="1"/>
    </row>
    <row r="31" spans="1:32" x14ac:dyDescent="0.25">
      <c r="B31" s="5"/>
      <c r="T31" s="13"/>
      <c r="U31" s="13"/>
      <c r="V31" s="13"/>
      <c r="W31" s="13"/>
      <c r="X31" s="13"/>
      <c r="Y31" s="13"/>
      <c r="Z31" s="13"/>
    </row>
    <row r="32" spans="1:32" x14ac:dyDescent="0.25">
      <c r="B32" s="5"/>
    </row>
  </sheetData>
  <mergeCells count="8">
    <mergeCell ref="C2:H2"/>
    <mergeCell ref="T2:Y2"/>
    <mergeCell ref="J2:O2"/>
    <mergeCell ref="AA2:AF2"/>
    <mergeCell ref="T1:Y1"/>
    <mergeCell ref="AA1:AF1"/>
    <mergeCell ref="C1:H1"/>
    <mergeCell ref="J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2EE2-23AE-4827-860D-1CE7497A4328}">
  <dimension ref="A1:AF32"/>
  <sheetViews>
    <sheetView topLeftCell="B1" workbookViewId="0">
      <pane xSplit="1" ySplit="2" topLeftCell="C6" activePane="bottomRight" state="frozen"/>
      <selection activeCell="E19" sqref="E19"/>
      <selection pane="topRight" activeCell="E19" sqref="E19"/>
      <selection pane="bottomLeft" activeCell="E19" sqref="E19"/>
      <selection pane="bottomRight" activeCell="H18" sqref="H18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7.5703125" bestFit="1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15"/>
      <c r="Q1" s="4"/>
      <c r="R1" s="4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44593</v>
      </c>
      <c r="D2" s="30"/>
      <c r="E2" s="30"/>
      <c r="F2" s="30"/>
      <c r="G2" s="30"/>
      <c r="H2" s="30"/>
      <c r="J2" s="30">
        <v>44228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x14ac:dyDescent="0.25">
      <c r="B3" s="1"/>
    </row>
    <row r="4" spans="1:32" ht="4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/>
      <c r="Q4" s="18" t="s">
        <v>50</v>
      </c>
      <c r="R4" s="28" t="s">
        <v>51</v>
      </c>
      <c r="S4" s="17"/>
      <c r="T4" s="3" t="s">
        <v>4</v>
      </c>
      <c r="U4" s="3" t="s">
        <v>5</v>
      </c>
      <c r="V4" s="3" t="s">
        <v>6</v>
      </c>
      <c r="W4" s="3" t="s">
        <v>7</v>
      </c>
      <c r="X4" s="3" t="s">
        <v>8</v>
      </c>
      <c r="Y4" s="3" t="s">
        <v>9</v>
      </c>
      <c r="Z4" s="3"/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</row>
    <row r="5" spans="1:32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  <c r="P5" s="4"/>
      <c r="Q5" s="19"/>
      <c r="R5" s="19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4" t="s">
        <v>11</v>
      </c>
      <c r="B6" s="4" t="s">
        <v>12</v>
      </c>
      <c r="C6" s="6">
        <v>29</v>
      </c>
      <c r="D6" s="6">
        <v>5</v>
      </c>
      <c r="E6" s="6">
        <v>22</v>
      </c>
      <c r="F6" s="6">
        <v>6</v>
      </c>
      <c r="G6" s="6">
        <v>2</v>
      </c>
      <c r="H6" s="6">
        <f>SUM(C6:G6)</f>
        <v>64</v>
      </c>
      <c r="I6" s="7"/>
      <c r="J6" s="6">
        <v>14</v>
      </c>
      <c r="K6" s="6">
        <v>1</v>
      </c>
      <c r="L6" s="6">
        <v>13</v>
      </c>
      <c r="M6" s="6">
        <v>5</v>
      </c>
      <c r="N6" s="6">
        <v>1</v>
      </c>
      <c r="O6" s="6">
        <f>SUM(J6:N6)</f>
        <v>34</v>
      </c>
      <c r="P6" s="6"/>
      <c r="Q6" s="20">
        <f>H6-O6</f>
        <v>30</v>
      </c>
      <c r="R6" s="21">
        <f>IFERROR(Q6/O6,0)</f>
        <v>0.88235294117647056</v>
      </c>
      <c r="S6" s="16"/>
      <c r="T6" s="6">
        <f>C6+January!T6</f>
        <v>63</v>
      </c>
      <c r="U6" s="6">
        <f>D6+January!U6</f>
        <v>8</v>
      </c>
      <c r="V6" s="6">
        <f>E6+January!V6</f>
        <v>51</v>
      </c>
      <c r="W6" s="6">
        <f>F6+January!W6</f>
        <v>27</v>
      </c>
      <c r="X6" s="6">
        <f>G6+January!X6</f>
        <v>2</v>
      </c>
      <c r="Y6" s="6">
        <f>SUM(T6:X6)</f>
        <v>151</v>
      </c>
      <c r="Z6" s="6"/>
      <c r="AA6" s="6">
        <v>41</v>
      </c>
      <c r="AB6" s="6">
        <v>3</v>
      </c>
      <c r="AC6" s="6">
        <v>24</v>
      </c>
      <c r="AD6" s="6">
        <v>11</v>
      </c>
      <c r="AE6" s="6">
        <v>2</v>
      </c>
      <c r="AF6" s="6">
        <f>SUM(AA6:AE6)</f>
        <v>81</v>
      </c>
    </row>
    <row r="7" spans="1:32" x14ac:dyDescent="0.25">
      <c r="A7" s="4" t="s">
        <v>13</v>
      </c>
      <c r="B7" s="4" t="s">
        <v>14</v>
      </c>
      <c r="C7" s="6">
        <v>33</v>
      </c>
      <c r="D7" s="6">
        <v>7</v>
      </c>
      <c r="E7" s="6">
        <v>71</v>
      </c>
      <c r="F7" s="6">
        <v>15</v>
      </c>
      <c r="G7" s="6">
        <v>8</v>
      </c>
      <c r="H7" s="6">
        <f t="shared" ref="H7:H9" si="0">SUM(C7:G7)</f>
        <v>134</v>
      </c>
      <c r="I7" s="7"/>
      <c r="J7" s="6">
        <v>37</v>
      </c>
      <c r="K7" s="6">
        <v>1</v>
      </c>
      <c r="L7" s="6">
        <v>45</v>
      </c>
      <c r="M7" s="6">
        <v>1</v>
      </c>
      <c r="N7" s="6">
        <v>5</v>
      </c>
      <c r="O7" s="6">
        <f t="shared" ref="O7:O10" si="1">SUM(J7:N7)</f>
        <v>89</v>
      </c>
      <c r="P7" s="6"/>
      <c r="Q7" s="20">
        <f t="shared" ref="Q7:Q10" si="2">H7-O7</f>
        <v>45</v>
      </c>
      <c r="R7" s="21">
        <f t="shared" ref="R7:R10" si="3">IFERROR(Q7/O7,0)</f>
        <v>0.5056179775280899</v>
      </c>
      <c r="S7" s="16"/>
      <c r="T7" s="6">
        <f>C7+January!T7</f>
        <v>52</v>
      </c>
      <c r="U7" s="6">
        <f>D7+January!U7</f>
        <v>7</v>
      </c>
      <c r="V7" s="6">
        <f>E7+January!V7</f>
        <v>112</v>
      </c>
      <c r="W7" s="6">
        <f>F7+January!W7</f>
        <v>23</v>
      </c>
      <c r="X7" s="6">
        <f>G7+January!X7</f>
        <v>18</v>
      </c>
      <c r="Y7" s="6">
        <f t="shared" ref="Y7:Y10" si="4">SUM(T7:X7)</f>
        <v>212</v>
      </c>
      <c r="Z7" s="6"/>
      <c r="AA7" s="6">
        <v>65</v>
      </c>
      <c r="AB7" s="6">
        <v>7</v>
      </c>
      <c r="AC7" s="6">
        <v>101</v>
      </c>
      <c r="AD7" s="6">
        <v>11</v>
      </c>
      <c r="AE7" s="6">
        <v>12</v>
      </c>
      <c r="AF7" s="6">
        <f t="shared" ref="AF7:AF10" si="5">SUM(AA7:AE7)</f>
        <v>196</v>
      </c>
    </row>
    <row r="8" spans="1:32" x14ac:dyDescent="0.25">
      <c r="A8" s="4" t="s">
        <v>15</v>
      </c>
      <c r="B8" s="4" t="s">
        <v>16</v>
      </c>
      <c r="C8" s="6">
        <v>16</v>
      </c>
      <c r="D8" s="6">
        <v>2</v>
      </c>
      <c r="E8" s="6">
        <v>8</v>
      </c>
      <c r="F8" s="6">
        <v>0</v>
      </c>
      <c r="G8" s="6">
        <v>0</v>
      </c>
      <c r="H8" s="6">
        <f t="shared" si="0"/>
        <v>26</v>
      </c>
      <c r="I8" s="7"/>
      <c r="J8" s="6">
        <v>21</v>
      </c>
      <c r="K8" s="6">
        <v>0</v>
      </c>
      <c r="L8" s="6">
        <v>10</v>
      </c>
      <c r="M8" s="6">
        <v>0</v>
      </c>
      <c r="N8" s="6">
        <v>1</v>
      </c>
      <c r="O8" s="6">
        <f t="shared" si="1"/>
        <v>32</v>
      </c>
      <c r="P8" s="6"/>
      <c r="Q8" s="20">
        <f t="shared" si="2"/>
        <v>-6</v>
      </c>
      <c r="R8" s="21">
        <f t="shared" si="3"/>
        <v>-0.1875</v>
      </c>
      <c r="S8" s="16"/>
      <c r="T8" s="6">
        <f>C8+January!T8</f>
        <v>28</v>
      </c>
      <c r="U8" s="6">
        <f>D8+January!U8</f>
        <v>5</v>
      </c>
      <c r="V8" s="6">
        <f>E8+January!V8</f>
        <v>15</v>
      </c>
      <c r="W8" s="6">
        <f>F8+January!W8</f>
        <v>2</v>
      </c>
      <c r="X8" s="6">
        <f>G8+January!X8</f>
        <v>3</v>
      </c>
      <c r="Y8" s="6">
        <f t="shared" si="4"/>
        <v>53</v>
      </c>
      <c r="Z8" s="6"/>
      <c r="AA8" s="6">
        <v>46</v>
      </c>
      <c r="AB8" s="6">
        <v>2</v>
      </c>
      <c r="AC8" s="6">
        <v>26</v>
      </c>
      <c r="AD8" s="6">
        <v>2</v>
      </c>
      <c r="AE8" s="6">
        <v>2</v>
      </c>
      <c r="AF8" s="6">
        <f t="shared" si="5"/>
        <v>78</v>
      </c>
    </row>
    <row r="9" spans="1:32" x14ac:dyDescent="0.25">
      <c r="A9" s="4" t="s">
        <v>17</v>
      </c>
      <c r="B9" s="4" t="s">
        <v>18</v>
      </c>
      <c r="C9" s="6">
        <v>49</v>
      </c>
      <c r="D9" s="6">
        <v>19</v>
      </c>
      <c r="E9" s="6">
        <v>52</v>
      </c>
      <c r="F9" s="6">
        <v>12</v>
      </c>
      <c r="G9" s="6">
        <v>2</v>
      </c>
      <c r="H9" s="6">
        <f t="shared" si="0"/>
        <v>134</v>
      </c>
      <c r="I9" s="7"/>
      <c r="J9" s="6">
        <v>59</v>
      </c>
      <c r="K9" s="6">
        <v>12</v>
      </c>
      <c r="L9" s="6">
        <v>46</v>
      </c>
      <c r="M9" s="6">
        <v>3</v>
      </c>
      <c r="N9" s="6">
        <v>13</v>
      </c>
      <c r="O9" s="6">
        <f t="shared" si="1"/>
        <v>133</v>
      </c>
      <c r="P9" s="6"/>
      <c r="Q9" s="20">
        <f t="shared" si="2"/>
        <v>1</v>
      </c>
      <c r="R9" s="21">
        <f t="shared" si="3"/>
        <v>7.5187969924812026E-3</v>
      </c>
      <c r="S9" s="16"/>
      <c r="T9" s="6">
        <f>C9+January!T9</f>
        <v>94</v>
      </c>
      <c r="U9" s="6">
        <f>D9+January!U9</f>
        <v>45</v>
      </c>
      <c r="V9" s="6">
        <f>E9+January!V9</f>
        <v>102</v>
      </c>
      <c r="W9" s="6">
        <f>F9+January!W9</f>
        <v>32</v>
      </c>
      <c r="X9" s="6">
        <f>G9+January!X9</f>
        <v>10</v>
      </c>
      <c r="Y9" s="6">
        <f t="shared" si="4"/>
        <v>283</v>
      </c>
      <c r="Z9" s="6"/>
      <c r="AA9" s="6">
        <v>109</v>
      </c>
      <c r="AB9" s="6">
        <v>22</v>
      </c>
      <c r="AC9" s="6">
        <v>80</v>
      </c>
      <c r="AD9" s="6">
        <v>27</v>
      </c>
      <c r="AE9" s="6">
        <v>13</v>
      </c>
      <c r="AF9" s="6">
        <f t="shared" si="5"/>
        <v>251</v>
      </c>
    </row>
    <row r="10" spans="1:32" x14ac:dyDescent="0.25">
      <c r="A10" s="4" t="s">
        <v>19</v>
      </c>
      <c r="B10" s="4" t="s">
        <v>20</v>
      </c>
      <c r="C10" s="8">
        <v>29</v>
      </c>
      <c r="D10" s="8">
        <v>1</v>
      </c>
      <c r="E10" s="8">
        <v>19</v>
      </c>
      <c r="F10" s="8">
        <v>3</v>
      </c>
      <c r="G10" s="8">
        <v>2</v>
      </c>
      <c r="H10" s="8">
        <f>SUM(C10:G10)</f>
        <v>54</v>
      </c>
      <c r="I10" s="7"/>
      <c r="J10" s="8">
        <v>27</v>
      </c>
      <c r="K10" s="8">
        <v>0</v>
      </c>
      <c r="L10" s="8">
        <v>4</v>
      </c>
      <c r="M10" s="8">
        <v>1</v>
      </c>
      <c r="N10" s="8">
        <v>0</v>
      </c>
      <c r="O10" s="8">
        <f t="shared" si="1"/>
        <v>32</v>
      </c>
      <c r="P10" s="6"/>
      <c r="Q10" s="20">
        <f t="shared" si="2"/>
        <v>22</v>
      </c>
      <c r="R10" s="21">
        <f t="shared" si="3"/>
        <v>0.6875</v>
      </c>
      <c r="S10" s="16"/>
      <c r="T10" s="6">
        <f>C10+January!T10</f>
        <v>65</v>
      </c>
      <c r="U10" s="6">
        <f>D10+January!U10</f>
        <v>8</v>
      </c>
      <c r="V10" s="6">
        <f>E10+January!V10</f>
        <v>29</v>
      </c>
      <c r="W10" s="6">
        <f>F10+January!W10</f>
        <v>8</v>
      </c>
      <c r="X10" s="6">
        <f>G10+January!X10</f>
        <v>2</v>
      </c>
      <c r="Y10" s="8">
        <f t="shared" si="4"/>
        <v>112</v>
      </c>
      <c r="Z10" s="8"/>
      <c r="AA10" s="8">
        <v>58</v>
      </c>
      <c r="AB10" s="8">
        <v>13</v>
      </c>
      <c r="AC10" s="8">
        <v>22</v>
      </c>
      <c r="AD10" s="8">
        <v>4</v>
      </c>
      <c r="AE10" s="8">
        <v>1</v>
      </c>
      <c r="AF10" s="8">
        <f t="shared" si="5"/>
        <v>98</v>
      </c>
    </row>
    <row r="11" spans="1:32" x14ac:dyDescent="0.25">
      <c r="A11" s="4" t="s">
        <v>21</v>
      </c>
      <c r="B11" s="5" t="s">
        <v>22</v>
      </c>
      <c r="C11" s="9">
        <f>SUM(C6:C10)</f>
        <v>156</v>
      </c>
      <c r="D11" s="9">
        <f t="shared" ref="D11:G11" si="6">SUM(D6:D10)</f>
        <v>34</v>
      </c>
      <c r="E11" s="9">
        <f t="shared" si="6"/>
        <v>172</v>
      </c>
      <c r="F11" s="9">
        <f t="shared" si="6"/>
        <v>36</v>
      </c>
      <c r="G11" s="9">
        <f t="shared" si="6"/>
        <v>14</v>
      </c>
      <c r="H11" s="9">
        <f>SUM(H6:H10)</f>
        <v>412</v>
      </c>
      <c r="I11" s="7"/>
      <c r="J11" s="9">
        <f>SUM(J6:J10)</f>
        <v>158</v>
      </c>
      <c r="K11" s="9">
        <f t="shared" ref="K11:Q11" si="7">SUM(K6:K10)</f>
        <v>14</v>
      </c>
      <c r="L11" s="9">
        <f t="shared" si="7"/>
        <v>118</v>
      </c>
      <c r="M11" s="9">
        <f t="shared" si="7"/>
        <v>10</v>
      </c>
      <c r="N11" s="9">
        <f t="shared" si="7"/>
        <v>20</v>
      </c>
      <c r="O11" s="9">
        <f t="shared" si="7"/>
        <v>320</v>
      </c>
      <c r="P11" s="9"/>
      <c r="Q11" s="27">
        <f t="shared" si="7"/>
        <v>92</v>
      </c>
      <c r="R11" s="22"/>
      <c r="S11" s="9"/>
      <c r="T11" s="9">
        <f>SUM(T6:T10)</f>
        <v>302</v>
      </c>
      <c r="U11" s="9">
        <f t="shared" ref="U11:Y11" si="8">SUM(U6:U10)</f>
        <v>73</v>
      </c>
      <c r="V11" s="9">
        <f t="shared" si="8"/>
        <v>309</v>
      </c>
      <c r="W11" s="9">
        <f t="shared" si="8"/>
        <v>92</v>
      </c>
      <c r="X11" s="9">
        <f t="shared" si="8"/>
        <v>35</v>
      </c>
      <c r="Y11" s="9">
        <f t="shared" si="8"/>
        <v>811</v>
      </c>
      <c r="Z11" s="9"/>
      <c r="AA11" s="9">
        <f>SUM(AA6:AA10)</f>
        <v>319</v>
      </c>
      <c r="AB11" s="9">
        <f t="shared" ref="AB11:AF11" si="9">SUM(AB6:AB10)</f>
        <v>47</v>
      </c>
      <c r="AC11" s="9">
        <f t="shared" si="9"/>
        <v>253</v>
      </c>
      <c r="AD11" s="9">
        <f t="shared" si="9"/>
        <v>55</v>
      </c>
      <c r="AE11" s="9">
        <f t="shared" si="9"/>
        <v>30</v>
      </c>
      <c r="AF11" s="9">
        <f t="shared" si="9"/>
        <v>704</v>
      </c>
    </row>
    <row r="12" spans="1:32" x14ac:dyDescent="0.25">
      <c r="A12" s="4"/>
      <c r="B12" s="4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/>
      <c r="B13" s="5" t="s">
        <v>23</v>
      </c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20"/>
      <c r="R13" s="2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5">
      <c r="A14" s="4" t="s">
        <v>24</v>
      </c>
      <c r="B14" s="10" t="s">
        <v>25</v>
      </c>
      <c r="C14" s="6">
        <v>94</v>
      </c>
      <c r="D14" s="6">
        <v>33</v>
      </c>
      <c r="E14" s="6">
        <v>115</v>
      </c>
      <c r="F14" s="6">
        <v>30</v>
      </c>
      <c r="G14" s="6">
        <v>11</v>
      </c>
      <c r="H14" s="6">
        <f t="shared" ref="H14:H18" si="10">SUM(C14:G14)</f>
        <v>283</v>
      </c>
      <c r="I14" s="7"/>
      <c r="J14" s="6">
        <v>92</v>
      </c>
      <c r="K14" s="6">
        <v>17</v>
      </c>
      <c r="L14" s="6">
        <v>106</v>
      </c>
      <c r="M14" s="6">
        <v>22</v>
      </c>
      <c r="N14" s="6">
        <v>16</v>
      </c>
      <c r="O14" s="6">
        <f t="shared" ref="O14:O18" si="11">SUM(J14:N14)</f>
        <v>253</v>
      </c>
      <c r="P14" s="6"/>
      <c r="Q14" s="20">
        <f>H14-O14</f>
        <v>30</v>
      </c>
      <c r="R14" s="21">
        <f t="shared" ref="R14:R18" si="12">IFERROR(Q14/O14,0)</f>
        <v>0.11857707509881422</v>
      </c>
      <c r="S14" s="16"/>
      <c r="T14" s="6">
        <f>C14+January!T14</f>
        <v>194</v>
      </c>
      <c r="U14" s="6">
        <f>D14+January!U14</f>
        <v>54</v>
      </c>
      <c r="V14" s="6">
        <f>E14+January!V14</f>
        <v>220</v>
      </c>
      <c r="W14" s="6">
        <f>F14+January!W14</f>
        <v>95</v>
      </c>
      <c r="X14" s="6">
        <f>G14+January!X14</f>
        <v>21</v>
      </c>
      <c r="Y14" s="6">
        <f t="shared" ref="Y14:Y18" si="13">SUM(T14:X14)</f>
        <v>584</v>
      </c>
      <c r="Z14" s="6"/>
      <c r="AA14" s="6">
        <v>171</v>
      </c>
      <c r="AB14" s="6">
        <v>29</v>
      </c>
      <c r="AC14" s="6">
        <v>202</v>
      </c>
      <c r="AD14" s="6">
        <v>61</v>
      </c>
      <c r="AE14" s="6">
        <v>31</v>
      </c>
      <c r="AF14" s="6">
        <f t="shared" ref="AF14:AF18" si="14">SUM(AA14:AE14)</f>
        <v>494</v>
      </c>
    </row>
    <row r="15" spans="1:32" x14ac:dyDescent="0.25">
      <c r="A15" s="4" t="s">
        <v>26</v>
      </c>
      <c r="B15" s="4" t="s">
        <v>27</v>
      </c>
      <c r="C15" s="6">
        <v>19</v>
      </c>
      <c r="D15" s="6">
        <v>1</v>
      </c>
      <c r="E15" s="6">
        <v>4</v>
      </c>
      <c r="F15" s="6">
        <v>0</v>
      </c>
      <c r="G15" s="6">
        <v>0</v>
      </c>
      <c r="H15" s="6">
        <f t="shared" si="10"/>
        <v>24</v>
      </c>
      <c r="I15" s="7"/>
      <c r="J15" s="6">
        <v>13</v>
      </c>
      <c r="K15" s="6">
        <v>1</v>
      </c>
      <c r="L15" s="6">
        <v>1</v>
      </c>
      <c r="M15" s="6">
        <v>0</v>
      </c>
      <c r="N15" s="6">
        <v>0</v>
      </c>
      <c r="O15" s="6">
        <f t="shared" si="11"/>
        <v>15</v>
      </c>
      <c r="P15" s="6"/>
      <c r="Q15" s="20">
        <f t="shared" ref="Q15:Q18" si="15">H15-O15</f>
        <v>9</v>
      </c>
      <c r="R15" s="21">
        <f t="shared" si="12"/>
        <v>0.6</v>
      </c>
      <c r="S15" s="16"/>
      <c r="T15" s="6">
        <f>C15+January!T15</f>
        <v>52</v>
      </c>
      <c r="U15" s="6">
        <f>D15+January!U15</f>
        <v>2</v>
      </c>
      <c r="V15" s="6">
        <f>E15+January!V15</f>
        <v>9</v>
      </c>
      <c r="W15" s="6">
        <f>F15+January!W15</f>
        <v>0</v>
      </c>
      <c r="X15" s="6">
        <f>G15+January!X15</f>
        <v>2</v>
      </c>
      <c r="Y15" s="6">
        <f t="shared" si="13"/>
        <v>65</v>
      </c>
      <c r="Z15" s="6"/>
      <c r="AA15" s="6">
        <v>42</v>
      </c>
      <c r="AB15" s="6">
        <v>12</v>
      </c>
      <c r="AC15" s="6">
        <v>5</v>
      </c>
      <c r="AD15" s="6">
        <v>1</v>
      </c>
      <c r="AE15" s="6">
        <v>1</v>
      </c>
      <c r="AF15" s="6">
        <f t="shared" si="14"/>
        <v>61</v>
      </c>
    </row>
    <row r="16" spans="1:32" x14ac:dyDescent="0.25">
      <c r="A16" s="4" t="s">
        <v>28</v>
      </c>
      <c r="B16" s="4" t="s">
        <v>29</v>
      </c>
      <c r="C16" s="6">
        <v>1</v>
      </c>
      <c r="D16" s="6">
        <v>1</v>
      </c>
      <c r="E16" s="6">
        <v>0</v>
      </c>
      <c r="F16" s="6">
        <v>3</v>
      </c>
      <c r="G16" s="6">
        <v>0</v>
      </c>
      <c r="H16" s="6">
        <f t="shared" si="10"/>
        <v>5</v>
      </c>
      <c r="I16" s="7"/>
      <c r="J16" s="6">
        <v>3</v>
      </c>
      <c r="K16" s="6">
        <v>0</v>
      </c>
      <c r="L16" s="6">
        <v>0</v>
      </c>
      <c r="M16" s="6">
        <v>0</v>
      </c>
      <c r="N16" s="6">
        <v>0</v>
      </c>
      <c r="O16" s="6">
        <f t="shared" si="11"/>
        <v>3</v>
      </c>
      <c r="P16" s="6"/>
      <c r="Q16" s="20">
        <f t="shared" si="15"/>
        <v>2</v>
      </c>
      <c r="R16" s="21">
        <f t="shared" si="12"/>
        <v>0.66666666666666663</v>
      </c>
      <c r="S16" s="16"/>
      <c r="T16" s="6">
        <f>C16+January!T16</f>
        <v>5</v>
      </c>
      <c r="U16" s="6">
        <f>D16+January!U16</f>
        <v>1</v>
      </c>
      <c r="V16" s="6">
        <f>E16+January!V16</f>
        <v>7</v>
      </c>
      <c r="W16" s="6">
        <f>F16+January!W16</f>
        <v>3</v>
      </c>
      <c r="X16" s="6">
        <f>G16+January!X16</f>
        <v>1</v>
      </c>
      <c r="Y16" s="6">
        <f t="shared" si="13"/>
        <v>17</v>
      </c>
      <c r="Z16" s="6"/>
      <c r="AA16" s="6">
        <v>8</v>
      </c>
      <c r="AB16" s="6">
        <v>0</v>
      </c>
      <c r="AC16" s="6">
        <v>0</v>
      </c>
      <c r="AD16" s="6">
        <v>0</v>
      </c>
      <c r="AE16" s="6">
        <v>1</v>
      </c>
      <c r="AF16" s="6">
        <f t="shared" si="14"/>
        <v>9</v>
      </c>
    </row>
    <row r="17" spans="1:32" x14ac:dyDescent="0.25">
      <c r="A17" s="4" t="s">
        <v>30</v>
      </c>
      <c r="B17" s="4" t="s">
        <v>31</v>
      </c>
      <c r="C17" s="6">
        <v>0</v>
      </c>
      <c r="D17" s="6">
        <v>0</v>
      </c>
      <c r="E17" s="6">
        <v>2</v>
      </c>
      <c r="F17" s="6">
        <v>0</v>
      </c>
      <c r="G17" s="6">
        <v>0</v>
      </c>
      <c r="H17" s="6">
        <f t="shared" si="10"/>
        <v>2</v>
      </c>
      <c r="I17" s="7"/>
      <c r="J17" s="6">
        <v>0</v>
      </c>
      <c r="K17" s="6">
        <v>0</v>
      </c>
      <c r="L17" s="6">
        <v>7</v>
      </c>
      <c r="M17" s="6">
        <v>1</v>
      </c>
      <c r="N17" s="6">
        <v>0</v>
      </c>
      <c r="O17" s="6">
        <f t="shared" si="11"/>
        <v>8</v>
      </c>
      <c r="P17" s="6"/>
      <c r="Q17" s="20">
        <f t="shared" si="15"/>
        <v>-6</v>
      </c>
      <c r="R17" s="21">
        <f t="shared" si="12"/>
        <v>-0.75</v>
      </c>
      <c r="S17" s="16"/>
      <c r="T17" s="6">
        <f>C17+January!T17</f>
        <v>0</v>
      </c>
      <c r="U17" s="6">
        <f>D17+January!U17</f>
        <v>0</v>
      </c>
      <c r="V17" s="6">
        <f>E17+January!V17</f>
        <v>4</v>
      </c>
      <c r="W17" s="6">
        <f>F17+January!W17</f>
        <v>0</v>
      </c>
      <c r="X17" s="6">
        <f>G17+January!X17</f>
        <v>0</v>
      </c>
      <c r="Y17" s="6">
        <f t="shared" si="13"/>
        <v>4</v>
      </c>
      <c r="Z17" s="6"/>
      <c r="AA17" s="6">
        <v>0</v>
      </c>
      <c r="AB17" s="6">
        <v>0</v>
      </c>
      <c r="AC17" s="6">
        <v>12</v>
      </c>
      <c r="AD17" s="6">
        <v>1</v>
      </c>
      <c r="AE17" s="6">
        <v>0</v>
      </c>
      <c r="AF17" s="6">
        <f t="shared" si="14"/>
        <v>13</v>
      </c>
    </row>
    <row r="18" spans="1:32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10"/>
        <v>0</v>
      </c>
      <c r="I18" s="7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11"/>
        <v>0</v>
      </c>
      <c r="P18" s="6"/>
      <c r="Q18" s="20">
        <f t="shared" si="15"/>
        <v>0</v>
      </c>
      <c r="R18" s="21">
        <f t="shared" si="12"/>
        <v>0</v>
      </c>
      <c r="S18" s="16"/>
      <c r="T18" s="8">
        <f>C18+January!T18</f>
        <v>0</v>
      </c>
      <c r="U18" s="8">
        <f>D18+January!U18</f>
        <v>0</v>
      </c>
      <c r="V18" s="8">
        <f>E18+January!V18</f>
        <v>0</v>
      </c>
      <c r="W18" s="8">
        <f>F18+January!W18</f>
        <v>0</v>
      </c>
      <c r="X18" s="8">
        <f>G18+January!X18</f>
        <v>0</v>
      </c>
      <c r="Y18" s="8">
        <f t="shared" si="13"/>
        <v>0</v>
      </c>
      <c r="Z18" s="8"/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f t="shared" si="14"/>
        <v>0</v>
      </c>
    </row>
    <row r="19" spans="1:32" x14ac:dyDescent="0.25">
      <c r="A19" s="4" t="s">
        <v>34</v>
      </c>
      <c r="B19" s="5" t="s">
        <v>35</v>
      </c>
      <c r="C19" s="9">
        <f t="shared" ref="C19:H19" si="16">SUM(C14:C18)</f>
        <v>114</v>
      </c>
      <c r="D19" s="9">
        <f t="shared" si="16"/>
        <v>35</v>
      </c>
      <c r="E19" s="9">
        <f t="shared" si="16"/>
        <v>121</v>
      </c>
      <c r="F19" s="9">
        <f t="shared" si="16"/>
        <v>33</v>
      </c>
      <c r="G19" s="9">
        <f t="shared" si="16"/>
        <v>11</v>
      </c>
      <c r="H19" s="9">
        <f t="shared" si="16"/>
        <v>314</v>
      </c>
      <c r="I19" s="7"/>
      <c r="J19" s="9">
        <f t="shared" ref="J19:Q19" si="17">SUM(J14:J18)</f>
        <v>108</v>
      </c>
      <c r="K19" s="9">
        <f t="shared" si="17"/>
        <v>18</v>
      </c>
      <c r="L19" s="9">
        <f t="shared" si="17"/>
        <v>114</v>
      </c>
      <c r="M19" s="9">
        <f t="shared" si="17"/>
        <v>23</v>
      </c>
      <c r="N19" s="9">
        <f t="shared" si="17"/>
        <v>16</v>
      </c>
      <c r="O19" s="9">
        <f t="shared" si="17"/>
        <v>279</v>
      </c>
      <c r="P19" s="9"/>
      <c r="Q19" s="27">
        <f t="shared" si="17"/>
        <v>35</v>
      </c>
      <c r="R19" s="22"/>
      <c r="S19" s="9"/>
      <c r="T19" s="9">
        <f>SUM(T14:T18)</f>
        <v>251</v>
      </c>
      <c r="U19" s="9">
        <f t="shared" ref="U19:Y19" si="18">SUM(U14:U18)</f>
        <v>57</v>
      </c>
      <c r="V19" s="9">
        <f t="shared" si="18"/>
        <v>240</v>
      </c>
      <c r="W19" s="9">
        <f t="shared" si="18"/>
        <v>98</v>
      </c>
      <c r="X19" s="9">
        <f t="shared" si="18"/>
        <v>24</v>
      </c>
      <c r="Y19" s="9">
        <f t="shared" si="18"/>
        <v>670</v>
      </c>
      <c r="Z19" s="9"/>
      <c r="AA19" s="9">
        <f t="shared" ref="AA19:AF19" si="19">SUM(AA14:AA18)</f>
        <v>221</v>
      </c>
      <c r="AB19" s="9">
        <f t="shared" si="19"/>
        <v>41</v>
      </c>
      <c r="AC19" s="9">
        <f t="shared" si="19"/>
        <v>219</v>
      </c>
      <c r="AD19" s="9">
        <f t="shared" si="19"/>
        <v>63</v>
      </c>
      <c r="AE19" s="9">
        <f t="shared" si="19"/>
        <v>33</v>
      </c>
      <c r="AF19" s="9">
        <f t="shared" si="19"/>
        <v>577</v>
      </c>
    </row>
    <row r="20" spans="1:32" x14ac:dyDescent="0.25">
      <c r="A20" s="4"/>
      <c r="B20" s="4" t="s">
        <v>36</v>
      </c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20"/>
      <c r="R20" s="20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5">
      <c r="A21" s="4" t="s">
        <v>37</v>
      </c>
      <c r="B21" s="4" t="s">
        <v>38</v>
      </c>
      <c r="C21" s="6">
        <v>1</v>
      </c>
      <c r="D21" s="6">
        <v>0</v>
      </c>
      <c r="E21" s="6">
        <v>0</v>
      </c>
      <c r="F21" s="6">
        <v>1</v>
      </c>
      <c r="G21" s="6">
        <v>0</v>
      </c>
      <c r="H21" s="6">
        <f t="shared" ref="H21:H24" si="20">SUM(C21:G21)</f>
        <v>2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ref="O21:O24" si="21">SUM(J21:N21)</f>
        <v>0</v>
      </c>
      <c r="P21" s="6"/>
      <c r="Q21" s="20">
        <f t="shared" ref="Q21:Q24" si="22">H21-O21</f>
        <v>2</v>
      </c>
      <c r="R21" s="21">
        <f t="shared" ref="R21:R24" si="23">IFERROR(Q21/O21,0)</f>
        <v>0</v>
      </c>
      <c r="S21" s="16"/>
      <c r="T21" s="8">
        <f>C21+January!T21</f>
        <v>1</v>
      </c>
      <c r="U21" s="8">
        <f>D21+January!U21</f>
        <v>0</v>
      </c>
      <c r="V21" s="8">
        <f>E21+January!V21</f>
        <v>1</v>
      </c>
      <c r="W21" s="8">
        <f>F21+January!W21</f>
        <v>1</v>
      </c>
      <c r="X21" s="8">
        <f>G21+January!X21</f>
        <v>1</v>
      </c>
      <c r="Y21" s="6">
        <f t="shared" ref="Y21:Y24" si="24">SUM(T21:X21)</f>
        <v>4</v>
      </c>
      <c r="Z21" s="6"/>
      <c r="AA21" s="6">
        <v>0</v>
      </c>
      <c r="AB21" s="6">
        <v>1</v>
      </c>
      <c r="AC21" s="6">
        <v>0</v>
      </c>
      <c r="AD21" s="6">
        <v>1</v>
      </c>
      <c r="AE21" s="6">
        <v>1</v>
      </c>
      <c r="AF21" s="6">
        <f t="shared" ref="AF21:AF24" si="25">SUM(AA21:AE21)</f>
        <v>3</v>
      </c>
    </row>
    <row r="22" spans="1:32" x14ac:dyDescent="0.25">
      <c r="A22" s="4" t="s">
        <v>39</v>
      </c>
      <c r="B22" s="4" t="s">
        <v>40</v>
      </c>
      <c r="C22" s="6"/>
      <c r="D22" s="6"/>
      <c r="E22" s="6"/>
      <c r="F22" s="6"/>
      <c r="G22" s="6"/>
      <c r="H22" s="6">
        <f t="shared" si="20"/>
        <v>0</v>
      </c>
      <c r="I22" s="7"/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 t="shared" si="21"/>
        <v>0</v>
      </c>
      <c r="P22" s="6"/>
      <c r="Q22" s="20">
        <f t="shared" si="22"/>
        <v>0</v>
      </c>
      <c r="R22" s="21">
        <f t="shared" si="23"/>
        <v>0</v>
      </c>
      <c r="S22" s="16"/>
      <c r="T22" s="8">
        <f>C22+January!T22</f>
        <v>0</v>
      </c>
      <c r="U22" s="8">
        <f>D22+January!U22</f>
        <v>0</v>
      </c>
      <c r="V22" s="8">
        <f>E22+January!V22</f>
        <v>0</v>
      </c>
      <c r="W22" s="8">
        <f>F22+January!W22</f>
        <v>0</v>
      </c>
      <c r="X22" s="8">
        <f>G22+January!X22</f>
        <v>0</v>
      </c>
      <c r="Y22" s="6">
        <f t="shared" si="24"/>
        <v>0</v>
      </c>
      <c r="Z22" s="6"/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f t="shared" si="25"/>
        <v>0</v>
      </c>
    </row>
    <row r="23" spans="1:32" x14ac:dyDescent="0.25">
      <c r="A23" s="4" t="s">
        <v>41</v>
      </c>
      <c r="B23" s="4" t="s">
        <v>42</v>
      </c>
      <c r="C23" s="6">
        <v>18</v>
      </c>
      <c r="D23" s="6">
        <v>0</v>
      </c>
      <c r="E23" s="6">
        <v>10</v>
      </c>
      <c r="F23" s="6">
        <v>0</v>
      </c>
      <c r="G23" s="6">
        <v>0</v>
      </c>
      <c r="H23" s="6">
        <f t="shared" si="20"/>
        <v>28</v>
      </c>
      <c r="I23" s="7"/>
      <c r="J23" s="6">
        <v>14</v>
      </c>
      <c r="K23" s="6">
        <v>0</v>
      </c>
      <c r="L23" s="6">
        <v>5</v>
      </c>
      <c r="M23" s="6">
        <v>0</v>
      </c>
      <c r="N23" s="6">
        <v>0</v>
      </c>
      <c r="O23" s="6">
        <f t="shared" si="21"/>
        <v>19</v>
      </c>
      <c r="P23" s="6"/>
      <c r="Q23" s="20">
        <f t="shared" si="22"/>
        <v>9</v>
      </c>
      <c r="R23" s="21">
        <f t="shared" si="23"/>
        <v>0.47368421052631576</v>
      </c>
      <c r="S23" s="16"/>
      <c r="T23" s="8">
        <f>C23+January!T23</f>
        <v>32</v>
      </c>
      <c r="U23" s="8">
        <f>D23+January!U23</f>
        <v>0</v>
      </c>
      <c r="V23" s="8">
        <f>E23+January!V23</f>
        <v>30</v>
      </c>
      <c r="W23" s="8">
        <f>F23+January!W23</f>
        <v>0</v>
      </c>
      <c r="X23" s="8">
        <f>G23+January!X23</f>
        <v>0</v>
      </c>
      <c r="Y23" s="6">
        <f t="shared" si="24"/>
        <v>62</v>
      </c>
      <c r="Z23" s="6"/>
      <c r="AA23" s="6">
        <v>24</v>
      </c>
      <c r="AB23" s="6">
        <v>1</v>
      </c>
      <c r="AC23" s="6">
        <v>10</v>
      </c>
      <c r="AD23" s="6">
        <v>1</v>
      </c>
      <c r="AE23" s="6">
        <v>0</v>
      </c>
      <c r="AF23" s="6">
        <f t="shared" si="25"/>
        <v>36</v>
      </c>
    </row>
    <row r="24" spans="1:32" x14ac:dyDescent="0.25">
      <c r="A24" s="4" t="s">
        <v>43</v>
      </c>
      <c r="B24" s="4" t="s">
        <v>16</v>
      </c>
      <c r="C24" s="6">
        <f>C8</f>
        <v>16</v>
      </c>
      <c r="D24" s="6">
        <f t="shared" ref="D24:G24" si="26">D8</f>
        <v>2</v>
      </c>
      <c r="E24" s="6">
        <f t="shared" si="26"/>
        <v>8</v>
      </c>
      <c r="F24" s="6">
        <f t="shared" si="26"/>
        <v>0</v>
      </c>
      <c r="G24" s="6">
        <f t="shared" si="26"/>
        <v>0</v>
      </c>
      <c r="H24" s="6">
        <f t="shared" si="20"/>
        <v>26</v>
      </c>
      <c r="I24" s="7"/>
      <c r="J24" s="6">
        <v>21</v>
      </c>
      <c r="K24" s="6">
        <v>0</v>
      </c>
      <c r="L24" s="6">
        <v>10</v>
      </c>
      <c r="M24" s="6">
        <v>0</v>
      </c>
      <c r="N24" s="6">
        <v>1</v>
      </c>
      <c r="O24" s="6">
        <f t="shared" si="21"/>
        <v>32</v>
      </c>
      <c r="P24" s="6"/>
      <c r="Q24" s="20">
        <f t="shared" si="22"/>
        <v>-6</v>
      </c>
      <c r="R24" s="21">
        <f t="shared" si="23"/>
        <v>-0.1875</v>
      </c>
      <c r="S24" s="16"/>
      <c r="T24" s="8">
        <f>C24+January!T24</f>
        <v>28</v>
      </c>
      <c r="U24" s="8">
        <f>D24+January!U24</f>
        <v>5</v>
      </c>
      <c r="V24" s="8">
        <f>E24+January!V24</f>
        <v>15</v>
      </c>
      <c r="W24" s="8">
        <f>F24+January!W24</f>
        <v>2</v>
      </c>
      <c r="X24" s="8">
        <f>G24+January!X24</f>
        <v>3</v>
      </c>
      <c r="Y24" s="6">
        <f t="shared" si="24"/>
        <v>53</v>
      </c>
      <c r="Z24" s="6"/>
      <c r="AA24" s="6">
        <v>46</v>
      </c>
      <c r="AB24" s="6">
        <v>2</v>
      </c>
      <c r="AC24" s="6">
        <v>26</v>
      </c>
      <c r="AD24" s="6">
        <v>2</v>
      </c>
      <c r="AE24" s="6">
        <v>2</v>
      </c>
      <c r="AF24" s="6">
        <f t="shared" si="25"/>
        <v>78</v>
      </c>
    </row>
    <row r="25" spans="1:32" ht="15.75" thickBot="1" x14ac:dyDescent="0.3">
      <c r="A25" s="4" t="s">
        <v>44</v>
      </c>
      <c r="B25" s="4" t="s">
        <v>45</v>
      </c>
      <c r="C25" s="11">
        <f>SUM(C21:C24)</f>
        <v>35</v>
      </c>
      <c r="D25" s="11">
        <f t="shared" ref="D25:G25" si="27">SUM(D21:D24)</f>
        <v>2</v>
      </c>
      <c r="E25" s="11">
        <f t="shared" si="27"/>
        <v>18</v>
      </c>
      <c r="F25" s="11">
        <f t="shared" si="27"/>
        <v>1</v>
      </c>
      <c r="G25" s="11">
        <f t="shared" si="27"/>
        <v>0</v>
      </c>
      <c r="H25" s="11">
        <f>SUM(H21:H24)</f>
        <v>56</v>
      </c>
      <c r="I25" s="7"/>
      <c r="J25" s="11">
        <f>SUM(J21:J24)</f>
        <v>35</v>
      </c>
      <c r="K25" s="11">
        <f t="shared" ref="K25:N25" si="28">SUM(K21:K24)</f>
        <v>0</v>
      </c>
      <c r="L25" s="11">
        <f t="shared" si="28"/>
        <v>15</v>
      </c>
      <c r="M25" s="11">
        <f t="shared" si="28"/>
        <v>0</v>
      </c>
      <c r="N25" s="11">
        <f t="shared" si="28"/>
        <v>1</v>
      </c>
      <c r="O25" s="11">
        <f>SUM(O21:O24)</f>
        <v>51</v>
      </c>
      <c r="P25" s="11"/>
      <c r="Q25" s="23">
        <f>SUM(Q21:Q24)</f>
        <v>5</v>
      </c>
      <c r="R25" s="23"/>
      <c r="S25" s="11"/>
      <c r="T25" s="11">
        <f>SUM(T21:T24)</f>
        <v>61</v>
      </c>
      <c r="U25" s="11">
        <f t="shared" ref="U25:X25" si="29">SUM(U21:U24)</f>
        <v>5</v>
      </c>
      <c r="V25" s="11">
        <f t="shared" si="29"/>
        <v>46</v>
      </c>
      <c r="W25" s="11">
        <f t="shared" si="29"/>
        <v>3</v>
      </c>
      <c r="X25" s="11">
        <f t="shared" si="29"/>
        <v>4</v>
      </c>
      <c r="Y25" s="11">
        <f>SUM(Y21:Y24)</f>
        <v>119</v>
      </c>
      <c r="Z25" s="11"/>
      <c r="AA25" s="11">
        <f t="shared" ref="AA25:AE25" si="30">+J25</f>
        <v>35</v>
      </c>
      <c r="AB25" s="11">
        <f t="shared" si="30"/>
        <v>0</v>
      </c>
      <c r="AC25" s="11">
        <f t="shared" si="30"/>
        <v>15</v>
      </c>
      <c r="AD25" s="11">
        <f t="shared" si="30"/>
        <v>0</v>
      </c>
      <c r="AE25" s="11">
        <f t="shared" si="30"/>
        <v>1</v>
      </c>
      <c r="AF25" s="11">
        <f>SUM(AF21:AF24)</f>
        <v>117</v>
      </c>
    </row>
    <row r="26" spans="1:32" ht="15.75" thickTop="1" x14ac:dyDescent="0.25">
      <c r="A26" s="4" t="s">
        <v>46</v>
      </c>
      <c r="B26" s="5" t="s">
        <v>47</v>
      </c>
      <c r="C26" s="5">
        <f t="shared" ref="C26:H26" si="31">C19+C25</f>
        <v>149</v>
      </c>
      <c r="D26" s="5">
        <f t="shared" si="31"/>
        <v>37</v>
      </c>
      <c r="E26" s="5">
        <f t="shared" si="31"/>
        <v>139</v>
      </c>
      <c r="F26" s="5">
        <f t="shared" si="31"/>
        <v>34</v>
      </c>
      <c r="G26" s="5">
        <f t="shared" si="31"/>
        <v>11</v>
      </c>
      <c r="H26" s="5">
        <f t="shared" si="31"/>
        <v>370</v>
      </c>
      <c r="J26" s="5">
        <f t="shared" ref="J26:Q26" si="32">J19+J25</f>
        <v>143</v>
      </c>
      <c r="K26" s="5">
        <f t="shared" si="32"/>
        <v>18</v>
      </c>
      <c r="L26" s="5">
        <f t="shared" si="32"/>
        <v>129</v>
      </c>
      <c r="M26" s="5">
        <f t="shared" si="32"/>
        <v>23</v>
      </c>
      <c r="N26" s="5">
        <f t="shared" si="32"/>
        <v>17</v>
      </c>
      <c r="O26" s="5">
        <f t="shared" si="32"/>
        <v>330</v>
      </c>
      <c r="P26" s="5"/>
      <c r="Q26" s="24">
        <f t="shared" si="32"/>
        <v>40</v>
      </c>
      <c r="R26" s="24"/>
      <c r="S26" s="5"/>
      <c r="T26" s="5">
        <f t="shared" ref="T26:Y26" si="33">T19+T25</f>
        <v>312</v>
      </c>
      <c r="U26" s="5">
        <f t="shared" si="33"/>
        <v>62</v>
      </c>
      <c r="V26" s="5">
        <f t="shared" si="33"/>
        <v>286</v>
      </c>
      <c r="W26" s="5">
        <f t="shared" si="33"/>
        <v>101</v>
      </c>
      <c r="X26" s="5">
        <f t="shared" si="33"/>
        <v>28</v>
      </c>
      <c r="Y26" s="5">
        <f t="shared" si="33"/>
        <v>789</v>
      </c>
      <c r="Z26" s="5"/>
      <c r="AA26" s="5">
        <f t="shared" ref="AA26:AF26" si="34">AA19+AA25</f>
        <v>256</v>
      </c>
      <c r="AB26" s="5">
        <f t="shared" si="34"/>
        <v>41</v>
      </c>
      <c r="AC26" s="5">
        <f t="shared" si="34"/>
        <v>234</v>
      </c>
      <c r="AD26" s="5">
        <f t="shared" si="34"/>
        <v>63</v>
      </c>
      <c r="AE26" s="5">
        <f t="shared" si="34"/>
        <v>34</v>
      </c>
      <c r="AF26" s="5">
        <f t="shared" si="34"/>
        <v>694</v>
      </c>
    </row>
    <row r="27" spans="1:32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19"/>
      <c r="R27" s="19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B28" s="5" t="s">
        <v>48</v>
      </c>
      <c r="C28" s="12">
        <f>C19/(C19+C23)</f>
        <v>0.86363636363636365</v>
      </c>
      <c r="D28" s="12">
        <f t="shared" ref="D28:H28" si="35">D19/(D19+D23)</f>
        <v>1</v>
      </c>
      <c r="E28" s="12">
        <f t="shared" si="35"/>
        <v>0.92366412213740456</v>
      </c>
      <c r="F28" s="12">
        <f t="shared" si="35"/>
        <v>1</v>
      </c>
      <c r="G28" s="12">
        <f t="shared" si="35"/>
        <v>1</v>
      </c>
      <c r="H28" s="12">
        <f t="shared" si="35"/>
        <v>0.91812865497076024</v>
      </c>
      <c r="J28" s="12">
        <f>J19/(J19+J23)</f>
        <v>0.88524590163934425</v>
      </c>
      <c r="K28" s="12">
        <f t="shared" ref="K28:O28" si="36">K19/(K19+K23)</f>
        <v>1</v>
      </c>
      <c r="L28" s="12">
        <f t="shared" si="36"/>
        <v>0.95798319327731096</v>
      </c>
      <c r="M28" s="12">
        <f t="shared" si="36"/>
        <v>1</v>
      </c>
      <c r="N28" s="12">
        <f t="shared" si="36"/>
        <v>1</v>
      </c>
      <c r="O28" s="12">
        <f t="shared" si="36"/>
        <v>0.93624161073825507</v>
      </c>
      <c r="P28" s="12"/>
      <c r="Q28" s="25"/>
      <c r="R28" s="25"/>
      <c r="S28" s="12"/>
      <c r="T28" s="12">
        <f>T19/(T19+T23)</f>
        <v>0.88692579505300351</v>
      </c>
      <c r="U28" s="12">
        <f>U19/(U19+U23)</f>
        <v>1</v>
      </c>
      <c r="V28" s="12">
        <f t="shared" ref="V28:Y28" si="37">V19/(V19+V23)</f>
        <v>0.88888888888888884</v>
      </c>
      <c r="W28" s="12">
        <f t="shared" si="37"/>
        <v>1</v>
      </c>
      <c r="X28" s="12">
        <f t="shared" si="37"/>
        <v>1</v>
      </c>
      <c r="Y28" s="12">
        <f t="shared" si="37"/>
        <v>0.91530054644808745</v>
      </c>
      <c r="Z28" s="12"/>
      <c r="AA28" s="12">
        <f t="shared" ref="AA28:AF28" si="38">AA19/(AA19+AA23)</f>
        <v>0.90204081632653066</v>
      </c>
      <c r="AB28" s="12">
        <f>AB19/(AB19+AB23)</f>
        <v>0.97619047619047616</v>
      </c>
      <c r="AC28" s="12">
        <f t="shared" si="38"/>
        <v>0.95633187772925765</v>
      </c>
      <c r="AD28" s="12">
        <f t="shared" si="38"/>
        <v>0.984375</v>
      </c>
      <c r="AE28" s="12">
        <f t="shared" si="38"/>
        <v>1</v>
      </c>
      <c r="AF28" s="12">
        <f t="shared" si="38"/>
        <v>0.94127243066884181</v>
      </c>
    </row>
    <row r="29" spans="1:32" x14ac:dyDescent="0.25">
      <c r="B29" s="5" t="s">
        <v>49</v>
      </c>
      <c r="C29" s="1">
        <v>14</v>
      </c>
      <c r="D29" s="1">
        <v>12</v>
      </c>
      <c r="E29" s="1">
        <v>18</v>
      </c>
      <c r="F29" s="1">
        <v>29</v>
      </c>
      <c r="G29" s="1">
        <v>34</v>
      </c>
      <c r="H29" s="1">
        <v>18</v>
      </c>
      <c r="J29" s="1">
        <v>19</v>
      </c>
      <c r="K29" s="1">
        <v>8</v>
      </c>
      <c r="L29" s="1">
        <v>28</v>
      </c>
      <c r="M29" s="1">
        <v>25</v>
      </c>
      <c r="N29" s="1">
        <v>40</v>
      </c>
      <c r="O29" s="1">
        <v>24</v>
      </c>
      <c r="P29" s="1"/>
      <c r="Q29" s="26"/>
      <c r="R29" s="26"/>
      <c r="S29" s="1"/>
      <c r="T29" s="1">
        <v>16</v>
      </c>
      <c r="U29" s="1">
        <v>10</v>
      </c>
      <c r="V29" s="1">
        <v>18</v>
      </c>
      <c r="W29" s="1">
        <v>30</v>
      </c>
      <c r="X29" s="1">
        <v>43</v>
      </c>
      <c r="Y29" s="1">
        <v>19</v>
      </c>
      <c r="Z29" s="1"/>
      <c r="AA29" s="1">
        <v>17</v>
      </c>
      <c r="AB29" s="1">
        <v>15</v>
      </c>
      <c r="AC29" s="1">
        <v>25</v>
      </c>
      <c r="AD29" s="1">
        <v>22</v>
      </c>
      <c r="AE29" s="1">
        <v>36</v>
      </c>
      <c r="AF29" s="1">
        <v>22</v>
      </c>
    </row>
    <row r="30" spans="1:32" x14ac:dyDescent="0.25">
      <c r="B30" s="5"/>
      <c r="C30" s="1"/>
      <c r="D30" s="1"/>
      <c r="E30" s="1"/>
      <c r="F30" s="1"/>
      <c r="G30" s="1"/>
      <c r="H30" s="1"/>
      <c r="T30" s="1"/>
      <c r="U30" s="1"/>
      <c r="V30" s="1"/>
      <c r="W30" s="1"/>
      <c r="X30" s="1"/>
      <c r="Y30" s="1"/>
      <c r="Z30" s="1"/>
    </row>
    <row r="31" spans="1:32" x14ac:dyDescent="0.25">
      <c r="B31" s="5"/>
      <c r="T31" s="13"/>
      <c r="U31" s="13"/>
      <c r="V31" s="13"/>
      <c r="W31" s="13"/>
      <c r="X31" s="13"/>
      <c r="Y31" s="13"/>
      <c r="Z31" s="13"/>
    </row>
    <row r="32" spans="1:32" x14ac:dyDescent="0.25">
      <c r="B32" s="5"/>
    </row>
  </sheetData>
  <mergeCells count="8">
    <mergeCell ref="C1:H1"/>
    <mergeCell ref="J1:O1"/>
    <mergeCell ref="T1:Y1"/>
    <mergeCell ref="AA1:AF1"/>
    <mergeCell ref="C2:H2"/>
    <mergeCell ref="J2:O2"/>
    <mergeCell ref="T2:Y2"/>
    <mergeCell ref="AA2:A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58D0-DA8F-41FE-99FA-18D52ECA2C12}">
  <dimension ref="A1:AF31"/>
  <sheetViews>
    <sheetView topLeftCell="B1" workbookViewId="0">
      <pane xSplit="1" ySplit="3" topLeftCell="C13" activePane="bottomRight" state="frozen"/>
      <selection activeCell="B1" sqref="B1"/>
      <selection pane="topRight" activeCell="C1" sqref="C1"/>
      <selection pane="bottomLeft" activeCell="B5" sqref="B5"/>
      <selection pane="bottomRight" activeCell="N17" sqref="N17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8.42578125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15"/>
      <c r="Q1" s="4"/>
      <c r="R1" s="4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44621</v>
      </c>
      <c r="D2" s="30"/>
      <c r="E2" s="30"/>
      <c r="F2" s="30"/>
      <c r="G2" s="30"/>
      <c r="H2" s="30"/>
      <c r="J2" s="30">
        <v>44256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42</v>
      </c>
      <c r="D5" s="6">
        <v>1</v>
      </c>
      <c r="E5" s="6">
        <v>24</v>
      </c>
      <c r="F5" s="6">
        <v>11</v>
      </c>
      <c r="G5" s="6">
        <v>10</v>
      </c>
      <c r="H5" s="6">
        <f>SUM(C5:G5)</f>
        <v>88</v>
      </c>
      <c r="I5" s="7"/>
      <c r="J5" s="6">
        <v>18</v>
      </c>
      <c r="K5" s="6">
        <v>6</v>
      </c>
      <c r="L5" s="6">
        <v>17</v>
      </c>
      <c r="M5" s="6">
        <v>4</v>
      </c>
      <c r="N5" s="6">
        <v>2</v>
      </c>
      <c r="O5" s="6">
        <f>SUM(J5:N5)</f>
        <v>47</v>
      </c>
      <c r="P5" s="6"/>
      <c r="Q5" s="20">
        <f>H5-O5</f>
        <v>41</v>
      </c>
      <c r="R5" s="21">
        <f>IFERROR(Q5/O5,0)</f>
        <v>0.87234042553191493</v>
      </c>
      <c r="S5" s="16"/>
      <c r="T5" s="6">
        <f>C5+February!T6</f>
        <v>105</v>
      </c>
      <c r="U5" s="6">
        <f>D5+February!U6</f>
        <v>9</v>
      </c>
      <c r="V5" s="6">
        <f>E5+February!V6</f>
        <v>75</v>
      </c>
      <c r="W5" s="6">
        <f>F5+February!W6</f>
        <v>38</v>
      </c>
      <c r="X5" s="6">
        <f>G5+February!X6</f>
        <v>12</v>
      </c>
      <c r="Y5" s="6">
        <f>SUM(T5:X5)</f>
        <v>239</v>
      </c>
      <c r="Z5" s="6"/>
      <c r="AA5" s="6">
        <v>59</v>
      </c>
      <c r="AB5" s="6">
        <v>9</v>
      </c>
      <c r="AC5" s="6">
        <v>41</v>
      </c>
      <c r="AD5" s="6">
        <v>15</v>
      </c>
      <c r="AE5" s="6">
        <v>4</v>
      </c>
      <c r="AF5" s="6">
        <f>SUM(AA5:AE5)</f>
        <v>128</v>
      </c>
    </row>
    <row r="6" spans="1:32" x14ac:dyDescent="0.25">
      <c r="A6" s="4" t="s">
        <v>13</v>
      </c>
      <c r="B6" s="4" t="s">
        <v>14</v>
      </c>
      <c r="C6" s="6">
        <v>26</v>
      </c>
      <c r="D6" s="6">
        <v>2</v>
      </c>
      <c r="E6" s="6">
        <v>46</v>
      </c>
      <c r="F6" s="6">
        <v>4</v>
      </c>
      <c r="G6" s="6">
        <v>15</v>
      </c>
      <c r="H6" s="6">
        <f t="shared" ref="H6:H8" si="0">SUM(C6:G6)</f>
        <v>93</v>
      </c>
      <c r="I6" s="7"/>
      <c r="J6" s="6">
        <v>31</v>
      </c>
      <c r="K6" s="6">
        <v>1</v>
      </c>
      <c r="L6" s="6">
        <v>44</v>
      </c>
      <c r="M6" s="6">
        <v>5</v>
      </c>
      <c r="N6" s="6">
        <v>7</v>
      </c>
      <c r="O6" s="6">
        <f t="shared" ref="O6:O9" si="1">SUM(J6:N6)</f>
        <v>88</v>
      </c>
      <c r="P6" s="6"/>
      <c r="Q6" s="20">
        <f t="shared" ref="Q6:Q9" si="2">H6-O6</f>
        <v>5</v>
      </c>
      <c r="R6" s="21">
        <f t="shared" ref="R6:R9" si="3">IFERROR(Q6/O6,0)</f>
        <v>5.6818181818181816E-2</v>
      </c>
      <c r="S6" s="16"/>
      <c r="T6" s="6">
        <f>C6+February!T7</f>
        <v>78</v>
      </c>
      <c r="U6" s="6">
        <f>D6+February!U7</f>
        <v>9</v>
      </c>
      <c r="V6" s="6">
        <f>E6+February!V7</f>
        <v>158</v>
      </c>
      <c r="W6" s="6">
        <f>F6+February!W7</f>
        <v>27</v>
      </c>
      <c r="X6" s="6">
        <f>G6+February!X7</f>
        <v>33</v>
      </c>
      <c r="Y6" s="6">
        <f t="shared" ref="Y6:Y9" si="4">SUM(T6:X6)</f>
        <v>305</v>
      </c>
      <c r="Z6" s="6"/>
      <c r="AA6" s="6">
        <v>96</v>
      </c>
      <c r="AB6" s="6">
        <v>8</v>
      </c>
      <c r="AC6" s="6">
        <v>145</v>
      </c>
      <c r="AD6" s="6">
        <v>16</v>
      </c>
      <c r="AE6" s="6">
        <v>19</v>
      </c>
      <c r="AF6" s="6">
        <f t="shared" ref="AF6:AF9" si="5">SUM(AA6:AE6)</f>
        <v>284</v>
      </c>
    </row>
    <row r="7" spans="1:32" x14ac:dyDescent="0.25">
      <c r="A7" s="4" t="s">
        <v>15</v>
      </c>
      <c r="B7" s="4" t="s">
        <v>16</v>
      </c>
      <c r="C7" s="6">
        <v>17</v>
      </c>
      <c r="D7" s="6">
        <v>2</v>
      </c>
      <c r="E7" s="6">
        <v>4</v>
      </c>
      <c r="F7" s="6">
        <v>0</v>
      </c>
      <c r="G7" s="6">
        <v>0</v>
      </c>
      <c r="H7" s="6">
        <f t="shared" si="0"/>
        <v>23</v>
      </c>
      <c r="I7" s="7"/>
      <c r="J7" s="6">
        <v>24</v>
      </c>
      <c r="K7" s="6">
        <v>0</v>
      </c>
      <c r="L7" s="6">
        <v>13</v>
      </c>
      <c r="M7" s="6">
        <v>1</v>
      </c>
      <c r="N7" s="6">
        <v>2</v>
      </c>
      <c r="O7" s="6">
        <f t="shared" si="1"/>
        <v>40</v>
      </c>
      <c r="P7" s="6"/>
      <c r="Q7" s="20">
        <f t="shared" si="2"/>
        <v>-17</v>
      </c>
      <c r="R7" s="21">
        <f t="shared" si="3"/>
        <v>-0.42499999999999999</v>
      </c>
      <c r="S7" s="16"/>
      <c r="T7" s="6">
        <f>C7+February!T8</f>
        <v>45</v>
      </c>
      <c r="U7" s="6">
        <f>D7+February!U8</f>
        <v>7</v>
      </c>
      <c r="V7" s="6">
        <f>E7+February!V8</f>
        <v>19</v>
      </c>
      <c r="W7" s="6">
        <f>F7+February!W8</f>
        <v>2</v>
      </c>
      <c r="X7" s="6">
        <f>G7+February!X8</f>
        <v>3</v>
      </c>
      <c r="Y7" s="6">
        <f t="shared" si="4"/>
        <v>76</v>
      </c>
      <c r="Z7" s="6"/>
      <c r="AA7" s="6">
        <v>70</v>
      </c>
      <c r="AB7" s="6">
        <v>2</v>
      </c>
      <c r="AC7" s="6">
        <v>39</v>
      </c>
      <c r="AD7" s="6">
        <v>3</v>
      </c>
      <c r="AE7" s="6">
        <v>4</v>
      </c>
      <c r="AF7" s="6">
        <f t="shared" si="5"/>
        <v>118</v>
      </c>
    </row>
    <row r="8" spans="1:32" x14ac:dyDescent="0.25">
      <c r="A8" s="4" t="s">
        <v>17</v>
      </c>
      <c r="B8" s="4" t="s">
        <v>18</v>
      </c>
      <c r="C8" s="6">
        <v>39</v>
      </c>
      <c r="D8" s="6">
        <v>4</v>
      </c>
      <c r="E8" s="6">
        <v>41</v>
      </c>
      <c r="F8" s="6">
        <v>5</v>
      </c>
      <c r="G8" s="6">
        <v>0</v>
      </c>
      <c r="H8" s="6">
        <f t="shared" si="0"/>
        <v>89</v>
      </c>
      <c r="I8" s="7"/>
      <c r="J8" s="6">
        <v>64</v>
      </c>
      <c r="K8" s="6">
        <v>30</v>
      </c>
      <c r="L8" s="6">
        <v>58</v>
      </c>
      <c r="M8" s="6">
        <v>21</v>
      </c>
      <c r="N8" s="6">
        <v>2</v>
      </c>
      <c r="O8" s="6">
        <f t="shared" si="1"/>
        <v>175</v>
      </c>
      <c r="P8" s="6"/>
      <c r="Q8" s="20">
        <f t="shared" si="2"/>
        <v>-86</v>
      </c>
      <c r="R8" s="21">
        <f t="shared" si="3"/>
        <v>-0.49142857142857144</v>
      </c>
      <c r="S8" s="16"/>
      <c r="T8" s="6">
        <f>C8+February!T9</f>
        <v>133</v>
      </c>
      <c r="U8" s="6">
        <f>D8+February!U9</f>
        <v>49</v>
      </c>
      <c r="V8" s="6">
        <f>E8+February!V9</f>
        <v>143</v>
      </c>
      <c r="W8" s="6">
        <f>F8+February!W9</f>
        <v>37</v>
      </c>
      <c r="X8" s="6">
        <f>G8+February!X9</f>
        <v>10</v>
      </c>
      <c r="Y8" s="6">
        <f t="shared" si="4"/>
        <v>372</v>
      </c>
      <c r="Z8" s="6"/>
      <c r="AA8" s="6">
        <v>173</v>
      </c>
      <c r="AB8" s="6">
        <v>52</v>
      </c>
      <c r="AC8" s="6">
        <v>138</v>
      </c>
      <c r="AD8" s="6">
        <v>48</v>
      </c>
      <c r="AE8" s="6">
        <v>15</v>
      </c>
      <c r="AF8" s="6">
        <f t="shared" si="5"/>
        <v>426</v>
      </c>
    </row>
    <row r="9" spans="1:32" x14ac:dyDescent="0.25">
      <c r="A9" s="4" t="s">
        <v>19</v>
      </c>
      <c r="B9" s="4" t="s">
        <v>20</v>
      </c>
      <c r="C9" s="8">
        <v>64</v>
      </c>
      <c r="D9" s="8">
        <v>2</v>
      </c>
      <c r="E9" s="8">
        <v>26</v>
      </c>
      <c r="F9" s="8">
        <v>0</v>
      </c>
      <c r="G9" s="8">
        <v>7</v>
      </c>
      <c r="H9" s="8">
        <f>SUM(C9:G9)</f>
        <v>99</v>
      </c>
      <c r="I9" s="7"/>
      <c r="J9" s="8">
        <v>55</v>
      </c>
      <c r="K9" s="8">
        <v>0</v>
      </c>
      <c r="L9" s="8">
        <v>5</v>
      </c>
      <c r="M9" s="8">
        <v>6</v>
      </c>
      <c r="N9" s="8">
        <v>1</v>
      </c>
      <c r="O9" s="8">
        <f t="shared" si="1"/>
        <v>67</v>
      </c>
      <c r="P9" s="6"/>
      <c r="Q9" s="20">
        <f t="shared" si="2"/>
        <v>32</v>
      </c>
      <c r="R9" s="21">
        <f t="shared" si="3"/>
        <v>0.47761194029850745</v>
      </c>
      <c r="S9" s="16"/>
      <c r="T9" s="6">
        <f>C9+February!T10</f>
        <v>129</v>
      </c>
      <c r="U9" s="6">
        <f>D9+February!U10</f>
        <v>10</v>
      </c>
      <c r="V9" s="6">
        <f>E9+February!V10</f>
        <v>55</v>
      </c>
      <c r="W9" s="6">
        <f>F9+February!W10</f>
        <v>8</v>
      </c>
      <c r="X9" s="6">
        <f>G9+February!X10</f>
        <v>9</v>
      </c>
      <c r="Y9" s="8">
        <f t="shared" si="4"/>
        <v>211</v>
      </c>
      <c r="Z9" s="8"/>
      <c r="AA9" s="8">
        <v>113</v>
      </c>
      <c r="AB9" s="8">
        <v>13</v>
      </c>
      <c r="AC9" s="8">
        <v>27</v>
      </c>
      <c r="AD9" s="8">
        <v>10</v>
      </c>
      <c r="AE9" s="8">
        <v>2</v>
      </c>
      <c r="AF9" s="8">
        <f t="shared" si="5"/>
        <v>165</v>
      </c>
    </row>
    <row r="10" spans="1:32" x14ac:dyDescent="0.25">
      <c r="A10" s="4" t="s">
        <v>21</v>
      </c>
      <c r="B10" s="5" t="s">
        <v>22</v>
      </c>
      <c r="C10" s="9">
        <f>SUM(C5:C9)</f>
        <v>188</v>
      </c>
      <c r="D10" s="9">
        <f t="shared" ref="D10:G10" si="6">SUM(D5:D9)</f>
        <v>11</v>
      </c>
      <c r="E10" s="9">
        <f t="shared" si="6"/>
        <v>141</v>
      </c>
      <c r="F10" s="9">
        <f t="shared" si="6"/>
        <v>20</v>
      </c>
      <c r="G10" s="9">
        <f t="shared" si="6"/>
        <v>32</v>
      </c>
      <c r="H10" s="9">
        <f>SUM(H5:H9)</f>
        <v>392</v>
      </c>
      <c r="I10" s="7"/>
      <c r="J10" s="9">
        <f>SUM(J5:J9)</f>
        <v>192</v>
      </c>
      <c r="K10" s="9">
        <f t="shared" ref="K10:Q10" si="7">SUM(K5:K9)</f>
        <v>37</v>
      </c>
      <c r="L10" s="9">
        <f t="shared" si="7"/>
        <v>137</v>
      </c>
      <c r="M10" s="9">
        <f t="shared" si="7"/>
        <v>37</v>
      </c>
      <c r="N10" s="9">
        <f t="shared" si="7"/>
        <v>14</v>
      </c>
      <c r="O10" s="9">
        <f t="shared" si="7"/>
        <v>417</v>
      </c>
      <c r="P10" s="9"/>
      <c r="Q10" s="27">
        <f t="shared" si="7"/>
        <v>-25</v>
      </c>
      <c r="R10" s="22"/>
      <c r="S10" s="9"/>
      <c r="T10" s="9">
        <f>SUM(T5:T9)</f>
        <v>490</v>
      </c>
      <c r="U10" s="9">
        <f t="shared" ref="U10:Y10" si="8">SUM(U5:U9)</f>
        <v>84</v>
      </c>
      <c r="V10" s="9">
        <f t="shared" si="8"/>
        <v>450</v>
      </c>
      <c r="W10" s="9">
        <f t="shared" si="8"/>
        <v>112</v>
      </c>
      <c r="X10" s="9">
        <f t="shared" si="8"/>
        <v>67</v>
      </c>
      <c r="Y10" s="9">
        <f t="shared" si="8"/>
        <v>1203</v>
      </c>
      <c r="Z10" s="9"/>
      <c r="AA10" s="9">
        <f>SUM(AA5:AA9)</f>
        <v>511</v>
      </c>
      <c r="AB10" s="9">
        <f t="shared" ref="AB10:AF10" si="9">SUM(AB5:AB9)</f>
        <v>84</v>
      </c>
      <c r="AC10" s="9">
        <f t="shared" si="9"/>
        <v>390</v>
      </c>
      <c r="AD10" s="9">
        <f t="shared" si="9"/>
        <v>92</v>
      </c>
      <c r="AE10" s="9">
        <f t="shared" si="9"/>
        <v>44</v>
      </c>
      <c r="AF10" s="9">
        <f t="shared" si="9"/>
        <v>1121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111</v>
      </c>
      <c r="D13" s="6">
        <v>16</v>
      </c>
      <c r="E13" s="6">
        <v>140</v>
      </c>
      <c r="F13" s="6">
        <v>37</v>
      </c>
      <c r="G13" s="6">
        <v>19</v>
      </c>
      <c r="H13" s="6">
        <f t="shared" ref="H13:H17" si="10">SUM(C13:G13)</f>
        <v>323</v>
      </c>
      <c r="I13" s="7"/>
      <c r="J13" s="6">
        <v>110</v>
      </c>
      <c r="K13" s="6">
        <v>33</v>
      </c>
      <c r="L13" s="6">
        <v>81</v>
      </c>
      <c r="M13" s="6">
        <v>17</v>
      </c>
      <c r="N13" s="6">
        <v>8</v>
      </c>
      <c r="O13" s="6">
        <f t="shared" ref="O13:O17" si="11">SUM(J13:N13)</f>
        <v>249</v>
      </c>
      <c r="P13" s="6"/>
      <c r="Q13" s="20">
        <f>H13-O13</f>
        <v>74</v>
      </c>
      <c r="R13" s="21">
        <f t="shared" ref="R13:R17" si="12">IFERROR(Q13/O13,0)</f>
        <v>0.2971887550200803</v>
      </c>
      <c r="S13" s="16"/>
      <c r="T13" s="6">
        <f>C13+February!T14</f>
        <v>305</v>
      </c>
      <c r="U13" s="6">
        <f>D13+February!U14</f>
        <v>70</v>
      </c>
      <c r="V13" s="6">
        <f>E13+February!V14</f>
        <v>360</v>
      </c>
      <c r="W13" s="6">
        <f>F13+February!W14</f>
        <v>132</v>
      </c>
      <c r="X13" s="6">
        <f>G13+February!X14</f>
        <v>40</v>
      </c>
      <c r="Y13" s="6">
        <f t="shared" ref="Y13:Y17" si="13">SUM(T13:X13)</f>
        <v>907</v>
      </c>
      <c r="Z13" s="6"/>
      <c r="AA13" s="6">
        <v>281</v>
      </c>
      <c r="AB13" s="6">
        <v>62</v>
      </c>
      <c r="AC13" s="6">
        <v>283</v>
      </c>
      <c r="AD13" s="6">
        <v>78</v>
      </c>
      <c r="AE13" s="6">
        <v>39</v>
      </c>
      <c r="AF13" s="6">
        <f t="shared" ref="AF13:AF17" si="14">SUM(AA13:AE13)</f>
        <v>743</v>
      </c>
    </row>
    <row r="14" spans="1:32" x14ac:dyDescent="0.25">
      <c r="A14" s="4" t="s">
        <v>26</v>
      </c>
      <c r="B14" s="4" t="s">
        <v>27</v>
      </c>
      <c r="C14" s="6">
        <v>46</v>
      </c>
      <c r="D14" s="6">
        <v>0</v>
      </c>
      <c r="E14" s="6">
        <v>7</v>
      </c>
      <c r="F14" s="6">
        <v>1</v>
      </c>
      <c r="G14" s="6">
        <v>6</v>
      </c>
      <c r="H14" s="6">
        <f t="shared" si="10"/>
        <v>60</v>
      </c>
      <c r="I14" s="7"/>
      <c r="J14" s="6">
        <v>36</v>
      </c>
      <c r="K14" s="6">
        <v>0</v>
      </c>
      <c r="L14" s="6">
        <v>3</v>
      </c>
      <c r="M14" s="6">
        <v>0</v>
      </c>
      <c r="N14" s="6">
        <v>0</v>
      </c>
      <c r="O14" s="6">
        <f t="shared" si="11"/>
        <v>39</v>
      </c>
      <c r="P14" s="6"/>
      <c r="Q14" s="20">
        <f t="shared" ref="Q14:Q17" si="15">H14-O14</f>
        <v>21</v>
      </c>
      <c r="R14" s="21">
        <f t="shared" si="12"/>
        <v>0.53846153846153844</v>
      </c>
      <c r="S14" s="16"/>
      <c r="T14" s="6">
        <f>C14+February!T15</f>
        <v>98</v>
      </c>
      <c r="U14" s="6">
        <f>D14+February!U15</f>
        <v>2</v>
      </c>
      <c r="V14" s="6">
        <f>E14+February!V15</f>
        <v>16</v>
      </c>
      <c r="W14" s="6">
        <f>F14+February!W15</f>
        <v>1</v>
      </c>
      <c r="X14" s="6">
        <f>G14+February!X15</f>
        <v>8</v>
      </c>
      <c r="Y14" s="6">
        <f t="shared" si="13"/>
        <v>125</v>
      </c>
      <c r="Z14" s="6"/>
      <c r="AA14" s="6">
        <v>78</v>
      </c>
      <c r="AB14" s="6">
        <v>12</v>
      </c>
      <c r="AC14" s="6">
        <v>8</v>
      </c>
      <c r="AD14" s="6">
        <v>1</v>
      </c>
      <c r="AE14" s="6">
        <v>1</v>
      </c>
      <c r="AF14" s="6">
        <f t="shared" si="14"/>
        <v>100</v>
      </c>
    </row>
    <row r="15" spans="1:32" x14ac:dyDescent="0.25">
      <c r="A15" s="4" t="s">
        <v>28</v>
      </c>
      <c r="B15" s="4" t="s">
        <v>29</v>
      </c>
      <c r="C15" s="6">
        <v>7</v>
      </c>
      <c r="D15" s="6">
        <v>0</v>
      </c>
      <c r="E15" s="6">
        <v>1</v>
      </c>
      <c r="F15" s="6">
        <v>0</v>
      </c>
      <c r="G15" s="6">
        <v>0</v>
      </c>
      <c r="H15" s="6">
        <f t="shared" si="10"/>
        <v>8</v>
      </c>
      <c r="I15" s="7"/>
      <c r="J15" s="6">
        <v>4</v>
      </c>
      <c r="K15" s="6">
        <v>0</v>
      </c>
      <c r="L15" s="6">
        <v>0</v>
      </c>
      <c r="M15" s="6">
        <v>0</v>
      </c>
      <c r="N15" s="6">
        <v>0</v>
      </c>
      <c r="O15" s="6">
        <f t="shared" si="11"/>
        <v>4</v>
      </c>
      <c r="P15" s="6"/>
      <c r="Q15" s="20">
        <f t="shared" si="15"/>
        <v>4</v>
      </c>
      <c r="R15" s="21">
        <f t="shared" si="12"/>
        <v>1</v>
      </c>
      <c r="S15" s="16"/>
      <c r="T15" s="6">
        <f>C15+February!T16</f>
        <v>12</v>
      </c>
      <c r="U15" s="6">
        <f>D15+February!U16</f>
        <v>1</v>
      </c>
      <c r="V15" s="6">
        <f>E15+February!V16</f>
        <v>8</v>
      </c>
      <c r="W15" s="6">
        <f>F15+February!W16</f>
        <v>3</v>
      </c>
      <c r="X15" s="6">
        <f>G15+February!X16</f>
        <v>1</v>
      </c>
      <c r="Y15" s="6">
        <f t="shared" si="13"/>
        <v>25</v>
      </c>
      <c r="Z15" s="6"/>
      <c r="AA15" s="6">
        <v>12</v>
      </c>
      <c r="AB15" s="6">
        <v>0</v>
      </c>
      <c r="AC15" s="6">
        <v>0</v>
      </c>
      <c r="AD15" s="6">
        <v>0</v>
      </c>
      <c r="AE15" s="6">
        <v>1</v>
      </c>
      <c r="AF15" s="6">
        <f t="shared" si="14"/>
        <v>13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9</v>
      </c>
      <c r="F16" s="6">
        <v>0</v>
      </c>
      <c r="G16" s="6">
        <v>0</v>
      </c>
      <c r="H16" s="6">
        <f t="shared" si="10"/>
        <v>9</v>
      </c>
      <c r="I16" s="7"/>
      <c r="J16" s="6">
        <v>0</v>
      </c>
      <c r="K16" s="6">
        <v>0</v>
      </c>
      <c r="L16" s="6">
        <v>2</v>
      </c>
      <c r="M16" s="6">
        <v>0</v>
      </c>
      <c r="N16" s="6">
        <v>0</v>
      </c>
      <c r="O16" s="6">
        <f t="shared" si="11"/>
        <v>2</v>
      </c>
      <c r="P16" s="6"/>
      <c r="Q16" s="20">
        <f t="shared" si="15"/>
        <v>7</v>
      </c>
      <c r="R16" s="21">
        <f t="shared" si="12"/>
        <v>3.5</v>
      </c>
      <c r="S16" s="16"/>
      <c r="T16" s="6">
        <f>C16+February!T17</f>
        <v>0</v>
      </c>
      <c r="U16" s="6">
        <f>D16+February!U17</f>
        <v>0</v>
      </c>
      <c r="V16" s="6">
        <f>E16+February!V17</f>
        <v>13</v>
      </c>
      <c r="W16" s="6">
        <f>F16+February!W17</f>
        <v>0</v>
      </c>
      <c r="X16" s="6">
        <f>G16+February!X17</f>
        <v>0</v>
      </c>
      <c r="Y16" s="6">
        <f t="shared" si="13"/>
        <v>13</v>
      </c>
      <c r="Z16" s="6"/>
      <c r="AA16" s="6">
        <v>0</v>
      </c>
      <c r="AB16" s="6">
        <v>0</v>
      </c>
      <c r="AC16" s="6">
        <v>14</v>
      </c>
      <c r="AD16" s="6">
        <v>1</v>
      </c>
      <c r="AE16" s="6">
        <v>0</v>
      </c>
      <c r="AF16" s="6">
        <f t="shared" si="14"/>
        <v>15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C17+February!T18</f>
        <v>0</v>
      </c>
      <c r="U17" s="8">
        <f>D17+February!U18</f>
        <v>0</v>
      </c>
      <c r="V17" s="8">
        <f>E17+February!V18</f>
        <v>0</v>
      </c>
      <c r="W17" s="8">
        <f>F17+February!W18</f>
        <v>0</v>
      </c>
      <c r="X17" s="8">
        <f>G17+February!X18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164</v>
      </c>
      <c r="D18" s="9">
        <f t="shared" si="16"/>
        <v>16</v>
      </c>
      <c r="E18" s="9">
        <f t="shared" si="16"/>
        <v>157</v>
      </c>
      <c r="F18" s="9">
        <f t="shared" si="16"/>
        <v>38</v>
      </c>
      <c r="G18" s="9">
        <f t="shared" si="16"/>
        <v>25</v>
      </c>
      <c r="H18" s="9">
        <f t="shared" si="16"/>
        <v>400</v>
      </c>
      <c r="I18" s="7"/>
      <c r="J18" s="9">
        <f t="shared" ref="J18:Q18" si="17">SUM(J13:J17)</f>
        <v>150</v>
      </c>
      <c r="K18" s="9">
        <f t="shared" si="17"/>
        <v>33</v>
      </c>
      <c r="L18" s="9">
        <f t="shared" si="17"/>
        <v>86</v>
      </c>
      <c r="M18" s="9">
        <f t="shared" si="17"/>
        <v>17</v>
      </c>
      <c r="N18" s="9">
        <f t="shared" si="17"/>
        <v>8</v>
      </c>
      <c r="O18" s="9">
        <f t="shared" si="17"/>
        <v>294</v>
      </c>
      <c r="P18" s="9"/>
      <c r="Q18" s="27">
        <f t="shared" si="17"/>
        <v>106</v>
      </c>
      <c r="R18" s="22"/>
      <c r="S18" s="9"/>
      <c r="T18" s="9">
        <f>SUM(T13:T17)</f>
        <v>415</v>
      </c>
      <c r="U18" s="9">
        <f t="shared" ref="U18:Y18" si="18">SUM(U13:U17)</f>
        <v>73</v>
      </c>
      <c r="V18" s="9">
        <f t="shared" si="18"/>
        <v>397</v>
      </c>
      <c r="W18" s="9">
        <f t="shared" si="18"/>
        <v>136</v>
      </c>
      <c r="X18" s="9">
        <f t="shared" si="18"/>
        <v>49</v>
      </c>
      <c r="Y18" s="9">
        <f t="shared" si="18"/>
        <v>1070</v>
      </c>
      <c r="Z18" s="9"/>
      <c r="AA18" s="9">
        <f t="shared" ref="AA18:AF18" si="19">SUM(AA13:AA17)</f>
        <v>371</v>
      </c>
      <c r="AB18" s="9">
        <f t="shared" si="19"/>
        <v>74</v>
      </c>
      <c r="AC18" s="9">
        <f t="shared" si="19"/>
        <v>305</v>
      </c>
      <c r="AD18" s="9">
        <f t="shared" si="19"/>
        <v>80</v>
      </c>
      <c r="AE18" s="9">
        <f t="shared" si="19"/>
        <v>41</v>
      </c>
      <c r="AF18" s="9">
        <f t="shared" si="19"/>
        <v>871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f t="shared" ref="H20:H23" si="20">SUM(C20:G20)</f>
        <v>0</v>
      </c>
      <c r="I20" s="7"/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f t="shared" ref="O20:O23" si="21">SUM(J20:N20)</f>
        <v>1</v>
      </c>
      <c r="P20" s="6"/>
      <c r="Q20" s="20">
        <f t="shared" ref="Q20:Q23" si="22">H20-O20</f>
        <v>-1</v>
      </c>
      <c r="R20" s="21">
        <f t="shared" ref="R20:R23" si="23">IFERROR(Q20/O20,0)</f>
        <v>-1</v>
      </c>
      <c r="S20" s="16"/>
      <c r="T20" s="8">
        <f>C20+February!T21</f>
        <v>1</v>
      </c>
      <c r="U20" s="8">
        <f>D20+February!U21</f>
        <v>0</v>
      </c>
      <c r="V20" s="8">
        <f>E20+February!V21</f>
        <v>1</v>
      </c>
      <c r="W20" s="8">
        <f>F20+February!W21</f>
        <v>1</v>
      </c>
      <c r="X20" s="8">
        <f>G20+February!X21</f>
        <v>1</v>
      </c>
      <c r="Y20" s="6">
        <f t="shared" ref="Y20:Y23" si="24">SUM(T20:X20)</f>
        <v>4</v>
      </c>
      <c r="Z20" s="6"/>
      <c r="AA20" s="6">
        <v>0</v>
      </c>
      <c r="AB20" s="6">
        <v>1</v>
      </c>
      <c r="AC20" s="6">
        <v>1</v>
      </c>
      <c r="AD20" s="6">
        <v>1</v>
      </c>
      <c r="AE20" s="6">
        <v>1</v>
      </c>
      <c r="AF20" s="6">
        <f t="shared" ref="AF20:AF23" si="25">SUM(AA20:AE20)</f>
        <v>4</v>
      </c>
    </row>
    <row r="21" spans="1:32" x14ac:dyDescent="0.25">
      <c r="A21" s="4" t="s">
        <v>39</v>
      </c>
      <c r="B21" s="4" t="s">
        <v>40</v>
      </c>
      <c r="C21" s="6"/>
      <c r="D21" s="6"/>
      <c r="E21" s="6"/>
      <c r="F21" s="6"/>
      <c r="G21" s="6"/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6">
        <f t="shared" si="21"/>
        <v>1</v>
      </c>
      <c r="P21" s="6"/>
      <c r="Q21" s="20">
        <f t="shared" si="22"/>
        <v>-1</v>
      </c>
      <c r="R21" s="21">
        <f t="shared" si="23"/>
        <v>-1</v>
      </c>
      <c r="S21" s="16"/>
      <c r="T21" s="8">
        <f>C21+February!T22</f>
        <v>0</v>
      </c>
      <c r="U21" s="8">
        <f>D21+February!U22</f>
        <v>0</v>
      </c>
      <c r="V21" s="8">
        <f>E21+February!V22</f>
        <v>0</v>
      </c>
      <c r="W21" s="8">
        <f>F21+February!W22</f>
        <v>0</v>
      </c>
      <c r="X21" s="8">
        <f>G21+February!X22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f t="shared" si="25"/>
        <v>1</v>
      </c>
    </row>
    <row r="22" spans="1:32" x14ac:dyDescent="0.25">
      <c r="A22" s="4" t="s">
        <v>41</v>
      </c>
      <c r="B22" s="4" t="s">
        <v>42</v>
      </c>
      <c r="C22" s="6">
        <v>26</v>
      </c>
      <c r="D22" s="6">
        <v>0</v>
      </c>
      <c r="E22" s="6">
        <v>11</v>
      </c>
      <c r="F22" s="6">
        <v>1</v>
      </c>
      <c r="G22" s="6">
        <v>2</v>
      </c>
      <c r="H22" s="6">
        <f t="shared" si="20"/>
        <v>40</v>
      </c>
      <c r="I22" s="7"/>
      <c r="J22" s="6">
        <v>18</v>
      </c>
      <c r="K22" s="6">
        <v>1</v>
      </c>
      <c r="L22" s="6">
        <v>8</v>
      </c>
      <c r="M22" s="6">
        <v>1</v>
      </c>
      <c r="N22" s="6">
        <v>0</v>
      </c>
      <c r="O22" s="6">
        <f t="shared" si="21"/>
        <v>28</v>
      </c>
      <c r="P22" s="6"/>
      <c r="Q22" s="20">
        <f t="shared" si="22"/>
        <v>12</v>
      </c>
      <c r="R22" s="21">
        <f t="shared" si="23"/>
        <v>0.42857142857142855</v>
      </c>
      <c r="S22" s="16"/>
      <c r="T22" s="8">
        <f>C22+February!T23</f>
        <v>58</v>
      </c>
      <c r="U22" s="8">
        <f>D22+February!U23</f>
        <v>0</v>
      </c>
      <c r="V22" s="8">
        <f>E22+February!V23</f>
        <v>41</v>
      </c>
      <c r="W22" s="8">
        <f>F22+February!W23</f>
        <v>1</v>
      </c>
      <c r="X22" s="8">
        <f>G22+February!X23</f>
        <v>2</v>
      </c>
      <c r="Y22" s="6">
        <f t="shared" si="24"/>
        <v>102</v>
      </c>
      <c r="Z22" s="6"/>
      <c r="AA22" s="6">
        <v>42</v>
      </c>
      <c r="AB22" s="6">
        <v>2</v>
      </c>
      <c r="AC22" s="6">
        <v>18</v>
      </c>
      <c r="AD22" s="6">
        <v>2</v>
      </c>
      <c r="AE22" s="6">
        <v>0</v>
      </c>
      <c r="AF22" s="6">
        <f t="shared" si="25"/>
        <v>64</v>
      </c>
    </row>
    <row r="23" spans="1:32" x14ac:dyDescent="0.25">
      <c r="A23" s="4" t="s">
        <v>43</v>
      </c>
      <c r="B23" s="4" t="s">
        <v>16</v>
      </c>
      <c r="C23" s="6">
        <f>C7</f>
        <v>17</v>
      </c>
      <c r="D23" s="6">
        <f t="shared" ref="D23:G23" si="26">D7</f>
        <v>2</v>
      </c>
      <c r="E23" s="6">
        <f t="shared" si="26"/>
        <v>4</v>
      </c>
      <c r="F23" s="6">
        <f t="shared" si="26"/>
        <v>0</v>
      </c>
      <c r="G23" s="6">
        <f t="shared" si="26"/>
        <v>0</v>
      </c>
      <c r="H23" s="6">
        <f t="shared" si="20"/>
        <v>23</v>
      </c>
      <c r="I23" s="7"/>
      <c r="J23" s="6">
        <v>24</v>
      </c>
      <c r="K23" s="6">
        <v>0</v>
      </c>
      <c r="L23" s="6">
        <v>13</v>
      </c>
      <c r="M23" s="6">
        <v>1</v>
      </c>
      <c r="N23" s="6">
        <v>2</v>
      </c>
      <c r="O23" s="6">
        <f t="shared" si="21"/>
        <v>40</v>
      </c>
      <c r="P23" s="6"/>
      <c r="Q23" s="20">
        <f t="shared" si="22"/>
        <v>-17</v>
      </c>
      <c r="R23" s="21">
        <f t="shared" si="23"/>
        <v>-0.42499999999999999</v>
      </c>
      <c r="S23" s="16"/>
      <c r="T23" s="8">
        <f>C23+February!T24</f>
        <v>45</v>
      </c>
      <c r="U23" s="8">
        <f>D23+February!U24</f>
        <v>7</v>
      </c>
      <c r="V23" s="8">
        <f>E23+February!V24</f>
        <v>19</v>
      </c>
      <c r="W23" s="8">
        <f>F23+February!W24</f>
        <v>2</v>
      </c>
      <c r="X23" s="8">
        <f>G23+February!X24</f>
        <v>3</v>
      </c>
      <c r="Y23" s="6">
        <f t="shared" si="24"/>
        <v>76</v>
      </c>
      <c r="Z23" s="6"/>
      <c r="AA23" s="6">
        <v>70</v>
      </c>
      <c r="AB23" s="6">
        <v>2</v>
      </c>
      <c r="AC23" s="6">
        <v>39</v>
      </c>
      <c r="AD23" s="6">
        <v>3</v>
      </c>
      <c r="AE23" s="6">
        <v>4</v>
      </c>
      <c r="AF23" s="6">
        <f t="shared" si="25"/>
        <v>118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43</v>
      </c>
      <c r="D24" s="11">
        <f t="shared" ref="D24:G24" si="27">SUM(D20:D23)</f>
        <v>2</v>
      </c>
      <c r="E24" s="11">
        <f t="shared" si="27"/>
        <v>15</v>
      </c>
      <c r="F24" s="11">
        <f t="shared" si="27"/>
        <v>1</v>
      </c>
      <c r="G24" s="11">
        <f t="shared" si="27"/>
        <v>2</v>
      </c>
      <c r="H24" s="11">
        <f>SUM(H20:H23)</f>
        <v>63</v>
      </c>
      <c r="I24" s="7"/>
      <c r="J24" s="11">
        <f>SUM(J20:J23)</f>
        <v>42</v>
      </c>
      <c r="K24" s="11">
        <f t="shared" ref="K24:N24" si="28">SUM(K20:K23)</f>
        <v>1</v>
      </c>
      <c r="L24" s="11">
        <f t="shared" si="28"/>
        <v>22</v>
      </c>
      <c r="M24" s="11">
        <f t="shared" si="28"/>
        <v>2</v>
      </c>
      <c r="N24" s="11">
        <f t="shared" si="28"/>
        <v>3</v>
      </c>
      <c r="O24" s="11">
        <f>SUM(O20:O23)</f>
        <v>70</v>
      </c>
      <c r="P24" s="11"/>
      <c r="Q24" s="23">
        <f>SUM(Q20:Q23)</f>
        <v>-7</v>
      </c>
      <c r="R24" s="23"/>
      <c r="S24" s="11"/>
      <c r="T24" s="11">
        <f>SUM(T20:T23)</f>
        <v>104</v>
      </c>
      <c r="U24" s="11">
        <f t="shared" ref="U24:X24" si="29">SUM(U20:U23)</f>
        <v>7</v>
      </c>
      <c r="V24" s="11">
        <f t="shared" si="29"/>
        <v>61</v>
      </c>
      <c r="W24" s="11">
        <f t="shared" si="29"/>
        <v>4</v>
      </c>
      <c r="X24" s="11">
        <f t="shared" si="29"/>
        <v>6</v>
      </c>
      <c r="Y24" s="11">
        <f>SUM(Y20:Y23)</f>
        <v>182</v>
      </c>
      <c r="Z24" s="11"/>
      <c r="AA24" s="11">
        <f t="shared" ref="AA24:AE24" si="30">+J24</f>
        <v>42</v>
      </c>
      <c r="AB24" s="11">
        <f t="shared" si="30"/>
        <v>1</v>
      </c>
      <c r="AC24" s="11">
        <f t="shared" si="30"/>
        <v>22</v>
      </c>
      <c r="AD24" s="11">
        <f t="shared" si="30"/>
        <v>2</v>
      </c>
      <c r="AE24" s="11">
        <f t="shared" si="30"/>
        <v>3</v>
      </c>
      <c r="AF24" s="11">
        <f>SUM(AF20:AF23)</f>
        <v>187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207</v>
      </c>
      <c r="D25" s="5">
        <f t="shared" si="31"/>
        <v>18</v>
      </c>
      <c r="E25" s="5">
        <f t="shared" si="31"/>
        <v>172</v>
      </c>
      <c r="F25" s="5">
        <f t="shared" si="31"/>
        <v>39</v>
      </c>
      <c r="G25" s="5">
        <f t="shared" si="31"/>
        <v>27</v>
      </c>
      <c r="H25" s="5">
        <f t="shared" si="31"/>
        <v>463</v>
      </c>
      <c r="J25" s="5">
        <f t="shared" ref="J25:Q25" si="32">J18+J24</f>
        <v>192</v>
      </c>
      <c r="K25" s="5">
        <f t="shared" si="32"/>
        <v>34</v>
      </c>
      <c r="L25" s="5">
        <f t="shared" si="32"/>
        <v>108</v>
      </c>
      <c r="M25" s="5">
        <f t="shared" si="32"/>
        <v>19</v>
      </c>
      <c r="N25" s="5">
        <f t="shared" si="32"/>
        <v>11</v>
      </c>
      <c r="O25" s="5">
        <f t="shared" si="32"/>
        <v>364</v>
      </c>
      <c r="P25" s="5"/>
      <c r="Q25" s="24">
        <f t="shared" si="32"/>
        <v>99</v>
      </c>
      <c r="R25" s="24"/>
      <c r="S25" s="5"/>
      <c r="T25" s="5">
        <f t="shared" ref="T25:Y25" si="33">T18+T24</f>
        <v>519</v>
      </c>
      <c r="U25" s="5">
        <f t="shared" si="33"/>
        <v>80</v>
      </c>
      <c r="V25" s="5">
        <f t="shared" si="33"/>
        <v>458</v>
      </c>
      <c r="W25" s="5">
        <f t="shared" si="33"/>
        <v>140</v>
      </c>
      <c r="X25" s="5">
        <f t="shared" si="33"/>
        <v>55</v>
      </c>
      <c r="Y25" s="5">
        <f t="shared" si="33"/>
        <v>1252</v>
      </c>
      <c r="Z25" s="5"/>
      <c r="AA25" s="5">
        <f t="shared" ref="AA25:AF25" si="34">AA18+AA24</f>
        <v>413</v>
      </c>
      <c r="AB25" s="5">
        <f t="shared" si="34"/>
        <v>75</v>
      </c>
      <c r="AC25" s="5">
        <f t="shared" si="34"/>
        <v>327</v>
      </c>
      <c r="AD25" s="5">
        <f t="shared" si="34"/>
        <v>82</v>
      </c>
      <c r="AE25" s="5">
        <f t="shared" si="34"/>
        <v>44</v>
      </c>
      <c r="AF25" s="5">
        <f t="shared" si="34"/>
        <v>1058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0.86315789473684212</v>
      </c>
      <c r="D27" s="12">
        <f t="shared" ref="D27:H27" si="35">D18/(D18+D22)</f>
        <v>1</v>
      </c>
      <c r="E27" s="12">
        <f t="shared" si="35"/>
        <v>0.93452380952380953</v>
      </c>
      <c r="F27" s="12">
        <f t="shared" si="35"/>
        <v>0.97435897435897434</v>
      </c>
      <c r="G27" s="12">
        <f t="shared" si="35"/>
        <v>0.92592592592592593</v>
      </c>
      <c r="H27" s="12">
        <f t="shared" si="35"/>
        <v>0.90909090909090906</v>
      </c>
      <c r="J27" s="12">
        <f>J18/(J18+J22)</f>
        <v>0.8928571428571429</v>
      </c>
      <c r="K27" s="12">
        <f t="shared" ref="K27:O27" si="36">K18/(K18+K22)</f>
        <v>0.97058823529411764</v>
      </c>
      <c r="L27" s="12">
        <f t="shared" si="36"/>
        <v>0.91489361702127658</v>
      </c>
      <c r="M27" s="12">
        <f t="shared" si="36"/>
        <v>0.94444444444444442</v>
      </c>
      <c r="N27" s="12">
        <f t="shared" si="36"/>
        <v>1</v>
      </c>
      <c r="O27" s="12">
        <f t="shared" si="36"/>
        <v>0.91304347826086951</v>
      </c>
      <c r="P27" s="12"/>
      <c r="Q27" s="25"/>
      <c r="R27" s="25"/>
      <c r="S27" s="12"/>
      <c r="T27" s="12">
        <f>T18/(T18+T22)</f>
        <v>0.87737843551797046</v>
      </c>
      <c r="U27" s="12">
        <f>U18/(U18+U22)</f>
        <v>1</v>
      </c>
      <c r="V27" s="12">
        <f t="shared" ref="V27:Y27" si="37">V18/(V18+V22)</f>
        <v>0.90639269406392697</v>
      </c>
      <c r="W27" s="12">
        <f t="shared" si="37"/>
        <v>0.99270072992700731</v>
      </c>
      <c r="X27" s="12">
        <f t="shared" si="37"/>
        <v>0.96078431372549022</v>
      </c>
      <c r="Y27" s="12">
        <f t="shared" si="37"/>
        <v>0.91296928327645055</v>
      </c>
      <c r="Z27" s="12"/>
      <c r="AA27" s="12">
        <f t="shared" ref="AA27:AF27" si="38">AA18/(AA18+AA22)</f>
        <v>0.89830508474576276</v>
      </c>
      <c r="AB27" s="12">
        <f>AB18/(AB18+AB22)</f>
        <v>0.97368421052631582</v>
      </c>
      <c r="AC27" s="12">
        <f t="shared" si="38"/>
        <v>0.94427244582043346</v>
      </c>
      <c r="AD27" s="12">
        <f t="shared" si="38"/>
        <v>0.97560975609756095</v>
      </c>
      <c r="AE27" s="12">
        <f t="shared" si="38"/>
        <v>1</v>
      </c>
      <c r="AF27" s="12">
        <f t="shared" si="38"/>
        <v>0.9315508021390374</v>
      </c>
    </row>
    <row r="28" spans="1:32" x14ac:dyDescent="0.25">
      <c r="B28" s="5" t="s">
        <v>49</v>
      </c>
      <c r="C28" s="1">
        <v>21</v>
      </c>
      <c r="D28" s="1">
        <v>29</v>
      </c>
      <c r="E28" s="1">
        <v>17</v>
      </c>
      <c r="F28" s="1">
        <v>24</v>
      </c>
      <c r="G28" s="1">
        <v>24</v>
      </c>
      <c r="H28" s="1">
        <v>20</v>
      </c>
      <c r="J28" s="1">
        <v>14</v>
      </c>
      <c r="K28" s="1">
        <v>18</v>
      </c>
      <c r="L28" s="1">
        <v>17</v>
      </c>
      <c r="M28" s="1">
        <v>4</v>
      </c>
      <c r="N28" s="1">
        <v>33</v>
      </c>
      <c r="O28" s="1">
        <v>15</v>
      </c>
      <c r="P28" s="1"/>
      <c r="Q28" s="26"/>
      <c r="R28" s="26"/>
      <c r="S28" s="1"/>
      <c r="T28" s="1">
        <v>18</v>
      </c>
      <c r="U28" s="1">
        <v>15</v>
      </c>
      <c r="V28" s="1">
        <v>17</v>
      </c>
      <c r="W28" s="1">
        <v>31</v>
      </c>
      <c r="X28" s="1">
        <v>33</v>
      </c>
      <c r="Y28" s="1">
        <v>19</v>
      </c>
      <c r="Z28" s="1"/>
      <c r="AA28" s="1">
        <v>15</v>
      </c>
      <c r="AB28" s="1">
        <v>18</v>
      </c>
      <c r="AC28" s="1">
        <v>22</v>
      </c>
      <c r="AD28" s="1">
        <v>14</v>
      </c>
      <c r="AE28" s="1">
        <v>37</v>
      </c>
      <c r="AF28" s="1">
        <v>19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8">
    <mergeCell ref="C1:H1"/>
    <mergeCell ref="J1:O1"/>
    <mergeCell ref="T1:Y1"/>
    <mergeCell ref="AA1:AF1"/>
    <mergeCell ref="C2:H2"/>
    <mergeCell ref="J2:O2"/>
    <mergeCell ref="T2:Y2"/>
    <mergeCell ref="AA2:A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7B8FE-5A44-427D-9D09-5F299035AFB0}">
  <dimension ref="A1:AF31"/>
  <sheetViews>
    <sheetView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U17" sqref="U17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44652</v>
      </c>
      <c r="D2" s="30"/>
      <c r="E2" s="30"/>
      <c r="F2" s="30"/>
      <c r="G2" s="30"/>
      <c r="H2" s="30"/>
      <c r="J2" s="30">
        <v>44287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33</v>
      </c>
      <c r="D5" s="6">
        <v>2</v>
      </c>
      <c r="E5" s="6">
        <v>22</v>
      </c>
      <c r="F5" s="6">
        <v>41</v>
      </c>
      <c r="G5" s="6">
        <v>1</v>
      </c>
      <c r="H5" s="6">
        <f>SUM(C5:G5)</f>
        <v>99</v>
      </c>
      <c r="I5" s="7"/>
      <c r="J5" s="6">
        <v>18</v>
      </c>
      <c r="K5" s="6">
        <v>0</v>
      </c>
      <c r="L5" s="6">
        <v>20</v>
      </c>
      <c r="M5" s="6">
        <v>14</v>
      </c>
      <c r="N5" s="6">
        <v>8</v>
      </c>
      <c r="O5" s="6">
        <f>SUM(J5:N5)</f>
        <v>60</v>
      </c>
      <c r="P5" s="6"/>
      <c r="Q5" s="20">
        <f>H5-O5</f>
        <v>39</v>
      </c>
      <c r="R5" s="21">
        <f>IFERROR(Q5/O5,0)</f>
        <v>0.65</v>
      </c>
      <c r="S5" s="16"/>
      <c r="T5" s="6">
        <f>C5+March!T5</f>
        <v>138</v>
      </c>
      <c r="U5" s="6">
        <f>D5+March!U5</f>
        <v>11</v>
      </c>
      <c r="V5" s="6">
        <f>E5+March!V5</f>
        <v>97</v>
      </c>
      <c r="W5" s="6">
        <f>F5+March!W5</f>
        <v>79</v>
      </c>
      <c r="X5" s="6">
        <f>G5+March!X5</f>
        <v>13</v>
      </c>
      <c r="Y5" s="6">
        <f>SUM(T5:X5)</f>
        <v>338</v>
      </c>
      <c r="Z5" s="6"/>
      <c r="AA5" s="6">
        <v>77</v>
      </c>
      <c r="AB5" s="6">
        <v>9</v>
      </c>
      <c r="AC5" s="6">
        <v>61</v>
      </c>
      <c r="AD5" s="6">
        <v>29</v>
      </c>
      <c r="AE5" s="6">
        <v>12</v>
      </c>
      <c r="AF5" s="6">
        <f>SUM(AA5:AE5)</f>
        <v>188</v>
      </c>
    </row>
    <row r="6" spans="1:32" x14ac:dyDescent="0.25">
      <c r="A6" s="4" t="s">
        <v>13</v>
      </c>
      <c r="B6" s="4" t="s">
        <v>14</v>
      </c>
      <c r="C6" s="6">
        <v>41</v>
      </c>
      <c r="D6" s="6">
        <v>1</v>
      </c>
      <c r="E6" s="6">
        <v>45</v>
      </c>
      <c r="F6" s="6">
        <v>20</v>
      </c>
      <c r="G6" s="6">
        <v>15</v>
      </c>
      <c r="H6" s="6">
        <f t="shared" ref="H6:H8" si="0">SUM(C6:G6)</f>
        <v>122</v>
      </c>
      <c r="I6" s="7"/>
      <c r="J6" s="6">
        <v>26</v>
      </c>
      <c r="K6" s="6">
        <v>8</v>
      </c>
      <c r="L6" s="6">
        <v>33</v>
      </c>
      <c r="M6" s="6">
        <v>7</v>
      </c>
      <c r="N6" s="6">
        <v>5</v>
      </c>
      <c r="O6" s="6">
        <f t="shared" ref="O6:O9" si="1">SUM(J6:N6)</f>
        <v>79</v>
      </c>
      <c r="P6" s="6"/>
      <c r="Q6" s="20">
        <f t="shared" ref="Q6:Q9" si="2">H6-O6</f>
        <v>43</v>
      </c>
      <c r="R6" s="21">
        <f t="shared" ref="R6:R9" si="3">IFERROR(Q6/O6,0)</f>
        <v>0.54430379746835444</v>
      </c>
      <c r="S6" s="16"/>
      <c r="T6" s="6">
        <f>C6+March!T6</f>
        <v>119</v>
      </c>
      <c r="U6" s="6">
        <f>D6+March!U6</f>
        <v>10</v>
      </c>
      <c r="V6" s="6">
        <f>E6+March!V6</f>
        <v>203</v>
      </c>
      <c r="W6" s="6">
        <f>F6+March!W6</f>
        <v>47</v>
      </c>
      <c r="X6" s="6">
        <f>G6+March!X6</f>
        <v>48</v>
      </c>
      <c r="Y6" s="6">
        <f t="shared" ref="Y6:Y9" si="4">SUM(T6:X6)</f>
        <v>427</v>
      </c>
      <c r="Z6" s="6"/>
      <c r="AA6" s="6">
        <v>122</v>
      </c>
      <c r="AB6" s="6">
        <v>16</v>
      </c>
      <c r="AC6" s="6">
        <v>178</v>
      </c>
      <c r="AD6" s="6">
        <v>23</v>
      </c>
      <c r="AE6" s="6">
        <v>24</v>
      </c>
      <c r="AF6" s="6">
        <f t="shared" ref="AF6:AF9" si="5">SUM(AA6:AE6)</f>
        <v>363</v>
      </c>
    </row>
    <row r="7" spans="1:32" x14ac:dyDescent="0.25">
      <c r="A7" s="4" t="s">
        <v>15</v>
      </c>
      <c r="B7" s="4" t="s">
        <v>16</v>
      </c>
      <c r="C7" s="6">
        <v>12</v>
      </c>
      <c r="D7" s="6">
        <v>1</v>
      </c>
      <c r="E7" s="6">
        <v>9</v>
      </c>
      <c r="F7" s="6">
        <v>1</v>
      </c>
      <c r="G7" s="6">
        <v>0</v>
      </c>
      <c r="H7" s="6">
        <f t="shared" si="0"/>
        <v>23</v>
      </c>
      <c r="I7" s="7"/>
      <c r="J7" s="6">
        <v>14</v>
      </c>
      <c r="K7" s="6">
        <v>0</v>
      </c>
      <c r="L7" s="6">
        <v>12</v>
      </c>
      <c r="M7" s="6">
        <v>0</v>
      </c>
      <c r="N7" s="6">
        <v>2</v>
      </c>
      <c r="O7" s="6">
        <f t="shared" si="1"/>
        <v>28</v>
      </c>
      <c r="P7" s="6"/>
      <c r="Q7" s="20">
        <f t="shared" si="2"/>
        <v>-5</v>
      </c>
      <c r="R7" s="21">
        <f t="shared" si="3"/>
        <v>-0.17857142857142858</v>
      </c>
      <c r="S7" s="16"/>
      <c r="T7" s="6">
        <f>C7+March!T7</f>
        <v>57</v>
      </c>
      <c r="U7" s="6">
        <f>D7+March!U7</f>
        <v>8</v>
      </c>
      <c r="V7" s="6">
        <f>E7+March!V7</f>
        <v>28</v>
      </c>
      <c r="W7" s="6">
        <f>F7+March!W7</f>
        <v>3</v>
      </c>
      <c r="X7" s="6">
        <f>G7+March!X7</f>
        <v>3</v>
      </c>
      <c r="Y7" s="6">
        <f t="shared" si="4"/>
        <v>99</v>
      </c>
      <c r="Z7" s="6"/>
      <c r="AA7" s="6">
        <v>84</v>
      </c>
      <c r="AB7" s="6">
        <v>2</v>
      </c>
      <c r="AC7" s="6">
        <v>51</v>
      </c>
      <c r="AD7" s="6">
        <v>3</v>
      </c>
      <c r="AE7" s="6">
        <v>6</v>
      </c>
      <c r="AF7" s="6">
        <f t="shared" si="5"/>
        <v>146</v>
      </c>
    </row>
    <row r="8" spans="1:32" x14ac:dyDescent="0.25">
      <c r="A8" s="4" t="s">
        <v>17</v>
      </c>
      <c r="B8" s="4" t="s">
        <v>18</v>
      </c>
      <c r="C8" s="6">
        <v>32</v>
      </c>
      <c r="D8" s="6">
        <v>15</v>
      </c>
      <c r="E8" s="6">
        <v>28</v>
      </c>
      <c r="F8" s="6">
        <v>10</v>
      </c>
      <c r="G8" s="6">
        <v>0</v>
      </c>
      <c r="H8" s="6">
        <f t="shared" si="0"/>
        <v>85</v>
      </c>
      <c r="I8" s="7"/>
      <c r="J8" s="6">
        <v>38</v>
      </c>
      <c r="K8" s="6">
        <v>31</v>
      </c>
      <c r="L8" s="6">
        <v>63</v>
      </c>
      <c r="M8" s="6">
        <v>20</v>
      </c>
      <c r="N8" s="6"/>
      <c r="O8" s="6">
        <f t="shared" si="1"/>
        <v>152</v>
      </c>
      <c r="P8" s="6"/>
      <c r="Q8" s="20">
        <f t="shared" si="2"/>
        <v>-67</v>
      </c>
      <c r="R8" s="21">
        <f t="shared" si="3"/>
        <v>-0.44078947368421051</v>
      </c>
      <c r="S8" s="16"/>
      <c r="T8" s="6">
        <f>C8+March!T8</f>
        <v>165</v>
      </c>
      <c r="U8" s="6">
        <f>D8+March!U8</f>
        <v>64</v>
      </c>
      <c r="V8" s="6">
        <f>E8+March!V8</f>
        <v>171</v>
      </c>
      <c r="W8" s="6">
        <f>F8+March!W8</f>
        <v>47</v>
      </c>
      <c r="X8" s="6">
        <f>G8+March!X8</f>
        <v>10</v>
      </c>
      <c r="Y8" s="6">
        <f t="shared" si="4"/>
        <v>457</v>
      </c>
      <c r="Z8" s="6"/>
      <c r="AA8" s="6">
        <v>211</v>
      </c>
      <c r="AB8" s="6">
        <v>83</v>
      </c>
      <c r="AC8" s="6">
        <v>201</v>
      </c>
      <c r="AD8" s="6">
        <v>68</v>
      </c>
      <c r="AE8" s="6">
        <v>15</v>
      </c>
      <c r="AF8" s="6">
        <f t="shared" si="5"/>
        <v>578</v>
      </c>
    </row>
    <row r="9" spans="1:32" x14ac:dyDescent="0.25">
      <c r="A9" s="4" t="s">
        <v>19</v>
      </c>
      <c r="B9" s="4" t="s">
        <v>20</v>
      </c>
      <c r="C9" s="8">
        <v>59</v>
      </c>
      <c r="D9" s="8">
        <v>1</v>
      </c>
      <c r="E9" s="8">
        <v>23</v>
      </c>
      <c r="F9" s="8">
        <v>18</v>
      </c>
      <c r="G9" s="8">
        <v>1</v>
      </c>
      <c r="H9" s="8">
        <f>SUM(C9:G9)</f>
        <v>102</v>
      </c>
      <c r="I9" s="7"/>
      <c r="J9" s="8">
        <v>40</v>
      </c>
      <c r="K9" s="8">
        <v>1</v>
      </c>
      <c r="L9" s="8">
        <v>15</v>
      </c>
      <c r="M9" s="8">
        <v>17</v>
      </c>
      <c r="N9" s="8">
        <v>1</v>
      </c>
      <c r="O9" s="8">
        <f t="shared" si="1"/>
        <v>74</v>
      </c>
      <c r="P9" s="6"/>
      <c r="Q9" s="20">
        <f t="shared" si="2"/>
        <v>28</v>
      </c>
      <c r="R9" s="21">
        <f t="shared" si="3"/>
        <v>0.3783783783783784</v>
      </c>
      <c r="S9" s="16"/>
      <c r="T9" s="8">
        <f>C9+March!T9</f>
        <v>188</v>
      </c>
      <c r="U9" s="8">
        <f>D9+March!U9</f>
        <v>11</v>
      </c>
      <c r="V9" s="8">
        <f>E9+March!V9</f>
        <v>78</v>
      </c>
      <c r="W9" s="8">
        <f>F9+March!W9</f>
        <v>26</v>
      </c>
      <c r="X9" s="8">
        <f>G9+March!X9</f>
        <v>10</v>
      </c>
      <c r="Y9" s="8">
        <f t="shared" si="4"/>
        <v>313</v>
      </c>
      <c r="Z9" s="8"/>
      <c r="AA9" s="8">
        <v>153</v>
      </c>
      <c r="AB9" s="8">
        <v>14</v>
      </c>
      <c r="AC9" s="8">
        <v>42</v>
      </c>
      <c r="AD9" s="8">
        <v>27</v>
      </c>
      <c r="AE9" s="8">
        <v>3</v>
      </c>
      <c r="AF9" s="8">
        <f t="shared" si="5"/>
        <v>239</v>
      </c>
    </row>
    <row r="10" spans="1:32" x14ac:dyDescent="0.25">
      <c r="A10" s="4" t="s">
        <v>21</v>
      </c>
      <c r="B10" s="5" t="s">
        <v>22</v>
      </c>
      <c r="C10" s="9">
        <f>SUM(C5:C9)</f>
        <v>177</v>
      </c>
      <c r="D10" s="9">
        <f t="shared" ref="D10:G10" si="6">SUM(D5:D9)</f>
        <v>20</v>
      </c>
      <c r="E10" s="9">
        <f t="shared" si="6"/>
        <v>127</v>
      </c>
      <c r="F10" s="9">
        <f t="shared" si="6"/>
        <v>90</v>
      </c>
      <c r="G10" s="9">
        <f t="shared" si="6"/>
        <v>17</v>
      </c>
      <c r="H10" s="9">
        <f>SUM(H5:H9)</f>
        <v>431</v>
      </c>
      <c r="I10" s="7"/>
      <c r="J10" s="9">
        <f>SUM(J5:J9)</f>
        <v>136</v>
      </c>
      <c r="K10" s="9">
        <f t="shared" ref="K10:Q10" si="7">SUM(K5:K9)</f>
        <v>40</v>
      </c>
      <c r="L10" s="9">
        <f t="shared" si="7"/>
        <v>143</v>
      </c>
      <c r="M10" s="9">
        <f t="shared" si="7"/>
        <v>58</v>
      </c>
      <c r="N10" s="9">
        <f t="shared" si="7"/>
        <v>16</v>
      </c>
      <c r="O10" s="9">
        <f t="shared" si="7"/>
        <v>393</v>
      </c>
      <c r="P10" s="9"/>
      <c r="Q10" s="27">
        <f t="shared" si="7"/>
        <v>38</v>
      </c>
      <c r="R10" s="22"/>
      <c r="S10" s="9"/>
      <c r="T10" s="9">
        <f>SUM(T5:T9)</f>
        <v>667</v>
      </c>
      <c r="U10" s="9">
        <f t="shared" ref="U10:Y10" si="8">SUM(U5:U9)</f>
        <v>104</v>
      </c>
      <c r="V10" s="9">
        <f t="shared" si="8"/>
        <v>577</v>
      </c>
      <c r="W10" s="9">
        <f t="shared" si="8"/>
        <v>202</v>
      </c>
      <c r="X10" s="9">
        <f t="shared" si="8"/>
        <v>84</v>
      </c>
      <c r="Y10" s="9">
        <f t="shared" si="8"/>
        <v>1634</v>
      </c>
      <c r="Z10" s="9"/>
      <c r="AA10" s="9">
        <f>SUM(AA5:AA9)</f>
        <v>647</v>
      </c>
      <c r="AB10" s="9">
        <f t="shared" ref="AB10:AF10" si="9">SUM(AB5:AB9)</f>
        <v>124</v>
      </c>
      <c r="AC10" s="9">
        <f t="shared" si="9"/>
        <v>533</v>
      </c>
      <c r="AD10" s="9">
        <f t="shared" si="9"/>
        <v>150</v>
      </c>
      <c r="AE10" s="9">
        <f t="shared" si="9"/>
        <v>60</v>
      </c>
      <c r="AF10" s="9">
        <f t="shared" si="9"/>
        <v>1514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101</v>
      </c>
      <c r="D13" s="6">
        <v>12</v>
      </c>
      <c r="E13" s="6">
        <v>102</v>
      </c>
      <c r="F13" s="6">
        <v>37</v>
      </c>
      <c r="G13" s="6">
        <v>19</v>
      </c>
      <c r="H13" s="6">
        <f t="shared" ref="H13:H17" si="10">SUM(C13:G13)</f>
        <v>271</v>
      </c>
      <c r="I13" s="7"/>
      <c r="J13" s="6">
        <v>84</v>
      </c>
      <c r="K13" s="6">
        <v>24</v>
      </c>
      <c r="L13" s="6">
        <v>111</v>
      </c>
      <c r="M13" s="6">
        <v>11</v>
      </c>
      <c r="N13" s="6">
        <v>14</v>
      </c>
      <c r="O13" s="6">
        <f t="shared" ref="O13:O17" si="11">SUM(J13:N13)</f>
        <v>244</v>
      </c>
      <c r="P13" s="6"/>
      <c r="Q13" s="20">
        <f>H13-O13</f>
        <v>27</v>
      </c>
      <c r="R13" s="21">
        <f t="shared" ref="R13:R17" si="12">IFERROR(Q13/O13,0)</f>
        <v>0.11065573770491803</v>
      </c>
      <c r="S13" s="16"/>
      <c r="T13" s="6">
        <f>C13+March!T13</f>
        <v>406</v>
      </c>
      <c r="U13" s="6">
        <f>D13+March!U13</f>
        <v>82</v>
      </c>
      <c r="V13" s="6">
        <f>E13+March!V13</f>
        <v>462</v>
      </c>
      <c r="W13" s="6">
        <f>F13+March!W13</f>
        <v>169</v>
      </c>
      <c r="X13" s="6">
        <f>G13+March!X13</f>
        <v>59</v>
      </c>
      <c r="Y13" s="6">
        <f t="shared" ref="Y13:Y17" si="13">SUM(T13:X13)</f>
        <v>1178</v>
      </c>
      <c r="Z13" s="6"/>
      <c r="AA13" s="6">
        <v>365</v>
      </c>
      <c r="AB13" s="6">
        <v>86</v>
      </c>
      <c r="AC13" s="6">
        <v>394</v>
      </c>
      <c r="AD13" s="6">
        <v>89</v>
      </c>
      <c r="AE13" s="6">
        <v>53</v>
      </c>
      <c r="AF13" s="6">
        <f t="shared" ref="AF13:AF17" si="14">SUM(AA13:AE13)</f>
        <v>987</v>
      </c>
    </row>
    <row r="14" spans="1:32" x14ac:dyDescent="0.25">
      <c r="A14" s="4" t="s">
        <v>26</v>
      </c>
      <c r="B14" s="4" t="s">
        <v>27</v>
      </c>
      <c r="C14" s="6">
        <v>35</v>
      </c>
      <c r="D14" s="6">
        <v>1</v>
      </c>
      <c r="E14" s="6">
        <v>9</v>
      </c>
      <c r="F14" s="6">
        <v>0</v>
      </c>
      <c r="G14" s="6">
        <v>0</v>
      </c>
      <c r="H14" s="6">
        <f t="shared" si="10"/>
        <v>45</v>
      </c>
      <c r="I14" s="7"/>
      <c r="J14" s="6">
        <v>28</v>
      </c>
      <c r="K14" s="6">
        <v>0</v>
      </c>
      <c r="L14" s="6">
        <v>1</v>
      </c>
      <c r="M14" s="6">
        <v>0</v>
      </c>
      <c r="N14" s="6">
        <v>0</v>
      </c>
      <c r="O14" s="6">
        <f t="shared" si="11"/>
        <v>29</v>
      </c>
      <c r="P14" s="6"/>
      <c r="Q14" s="20">
        <f t="shared" ref="Q14:Q17" si="15">H14-O14</f>
        <v>16</v>
      </c>
      <c r="R14" s="21">
        <f t="shared" si="12"/>
        <v>0.55172413793103448</v>
      </c>
      <c r="S14" s="16"/>
      <c r="T14" s="6">
        <f>C14+March!T14</f>
        <v>133</v>
      </c>
      <c r="U14" s="6">
        <f>D14+March!U14</f>
        <v>3</v>
      </c>
      <c r="V14" s="6">
        <f>E14+March!V14</f>
        <v>25</v>
      </c>
      <c r="W14" s="6">
        <f>F14+March!W14</f>
        <v>1</v>
      </c>
      <c r="X14" s="6">
        <f>G14+March!X14</f>
        <v>8</v>
      </c>
      <c r="Y14" s="6">
        <f t="shared" si="13"/>
        <v>170</v>
      </c>
      <c r="Z14" s="6"/>
      <c r="AA14" s="6">
        <v>106</v>
      </c>
      <c r="AB14" s="6">
        <v>12</v>
      </c>
      <c r="AC14" s="6">
        <v>9</v>
      </c>
      <c r="AD14" s="6">
        <v>1</v>
      </c>
      <c r="AE14" s="6">
        <v>1</v>
      </c>
      <c r="AF14" s="6">
        <f t="shared" si="14"/>
        <v>129</v>
      </c>
    </row>
    <row r="15" spans="1:32" x14ac:dyDescent="0.25">
      <c r="A15" s="4" t="s">
        <v>28</v>
      </c>
      <c r="B15" s="4" t="s">
        <v>29</v>
      </c>
      <c r="C15" s="6">
        <v>3</v>
      </c>
      <c r="D15" s="6">
        <v>0</v>
      </c>
      <c r="E15" s="6">
        <v>1</v>
      </c>
      <c r="F15" s="6">
        <v>0</v>
      </c>
      <c r="G15" s="6">
        <v>0</v>
      </c>
      <c r="H15" s="6">
        <f t="shared" si="10"/>
        <v>4</v>
      </c>
      <c r="I15" s="7"/>
      <c r="J15" s="6">
        <v>4</v>
      </c>
      <c r="K15" s="6">
        <v>0</v>
      </c>
      <c r="L15" s="6">
        <v>0</v>
      </c>
      <c r="M15" s="6">
        <v>0</v>
      </c>
      <c r="N15" s="6">
        <v>4</v>
      </c>
      <c r="O15" s="6">
        <f t="shared" si="11"/>
        <v>8</v>
      </c>
      <c r="P15" s="6"/>
      <c r="Q15" s="20">
        <f t="shared" si="15"/>
        <v>-4</v>
      </c>
      <c r="R15" s="21">
        <f t="shared" si="12"/>
        <v>-0.5</v>
      </c>
      <c r="S15" s="16"/>
      <c r="T15" s="6">
        <f>C15+March!T15</f>
        <v>15</v>
      </c>
      <c r="U15" s="6">
        <f>D15+March!U15</f>
        <v>1</v>
      </c>
      <c r="V15" s="6">
        <f>E15+March!V15</f>
        <v>9</v>
      </c>
      <c r="W15" s="6">
        <f>F15+March!W15</f>
        <v>3</v>
      </c>
      <c r="X15" s="6">
        <f>G15+March!X15</f>
        <v>1</v>
      </c>
      <c r="Y15" s="6">
        <f t="shared" si="13"/>
        <v>29</v>
      </c>
      <c r="Z15" s="6"/>
      <c r="AA15" s="6">
        <v>16</v>
      </c>
      <c r="AB15" s="6">
        <v>0</v>
      </c>
      <c r="AC15" s="6">
        <v>0</v>
      </c>
      <c r="AD15" s="6">
        <v>0</v>
      </c>
      <c r="AE15" s="6">
        <v>5</v>
      </c>
      <c r="AF15" s="6">
        <f t="shared" si="14"/>
        <v>21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2</v>
      </c>
      <c r="F16" s="6">
        <v>0</v>
      </c>
      <c r="G16" s="6">
        <v>0</v>
      </c>
      <c r="H16" s="6">
        <f t="shared" si="10"/>
        <v>2</v>
      </c>
      <c r="I16" s="7"/>
      <c r="J16" s="6">
        <v>0</v>
      </c>
      <c r="K16" s="6">
        <v>0</v>
      </c>
      <c r="L16" s="6">
        <v>5</v>
      </c>
      <c r="M16" s="6">
        <v>0</v>
      </c>
      <c r="N16" s="6">
        <v>0</v>
      </c>
      <c r="O16" s="6">
        <f t="shared" si="11"/>
        <v>5</v>
      </c>
      <c r="P16" s="6"/>
      <c r="Q16" s="20">
        <f t="shared" si="15"/>
        <v>-3</v>
      </c>
      <c r="R16" s="21">
        <f t="shared" si="12"/>
        <v>-0.6</v>
      </c>
      <c r="S16" s="16"/>
      <c r="T16" s="6">
        <f>C16+March!T16</f>
        <v>0</v>
      </c>
      <c r="U16" s="6">
        <f>D16+March!U16</f>
        <v>0</v>
      </c>
      <c r="V16" s="6">
        <f>E16+March!V16</f>
        <v>15</v>
      </c>
      <c r="W16" s="6">
        <f>F16+March!W16</f>
        <v>0</v>
      </c>
      <c r="X16" s="6">
        <f>G16+March!X16</f>
        <v>0</v>
      </c>
      <c r="Y16" s="6">
        <f t="shared" si="13"/>
        <v>15</v>
      </c>
      <c r="Z16" s="6"/>
      <c r="AA16" s="6">
        <v>0</v>
      </c>
      <c r="AB16" s="6">
        <v>0</v>
      </c>
      <c r="AC16" s="6">
        <v>19</v>
      </c>
      <c r="AD16" s="6">
        <v>1</v>
      </c>
      <c r="AE16" s="6">
        <v>0</v>
      </c>
      <c r="AF16" s="6">
        <f t="shared" si="14"/>
        <v>20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C17+March!T17</f>
        <v>0</v>
      </c>
      <c r="U17" s="8">
        <f>D17+March!U17</f>
        <v>0</v>
      </c>
      <c r="V17" s="8">
        <f>E17+March!V17</f>
        <v>0</v>
      </c>
      <c r="W17" s="8">
        <f>F17+March!W17</f>
        <v>0</v>
      </c>
      <c r="X17" s="8">
        <f>G17+March!X17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139</v>
      </c>
      <c r="D18" s="9">
        <f t="shared" si="16"/>
        <v>13</v>
      </c>
      <c r="E18" s="9">
        <f t="shared" si="16"/>
        <v>114</v>
      </c>
      <c r="F18" s="9">
        <f t="shared" si="16"/>
        <v>37</v>
      </c>
      <c r="G18" s="9">
        <f t="shared" si="16"/>
        <v>19</v>
      </c>
      <c r="H18" s="9">
        <f t="shared" si="16"/>
        <v>322</v>
      </c>
      <c r="I18" s="7"/>
      <c r="J18" s="9">
        <f t="shared" ref="J18:Q18" si="17">SUM(J13:J17)</f>
        <v>116</v>
      </c>
      <c r="K18" s="9">
        <f t="shared" si="17"/>
        <v>24</v>
      </c>
      <c r="L18" s="9">
        <f t="shared" si="17"/>
        <v>117</v>
      </c>
      <c r="M18" s="9">
        <f t="shared" si="17"/>
        <v>11</v>
      </c>
      <c r="N18" s="9">
        <f t="shared" si="17"/>
        <v>18</v>
      </c>
      <c r="O18" s="9">
        <f t="shared" si="17"/>
        <v>286</v>
      </c>
      <c r="P18" s="9"/>
      <c r="Q18" s="27">
        <f t="shared" si="17"/>
        <v>36</v>
      </c>
      <c r="R18" s="22"/>
      <c r="S18" s="9"/>
      <c r="T18" s="9">
        <f>SUM(T13:T17)</f>
        <v>554</v>
      </c>
      <c r="U18" s="9">
        <f t="shared" ref="U18:Y18" si="18">SUM(U13:U17)</f>
        <v>86</v>
      </c>
      <c r="V18" s="9">
        <f t="shared" si="18"/>
        <v>511</v>
      </c>
      <c r="W18" s="9">
        <f t="shared" si="18"/>
        <v>173</v>
      </c>
      <c r="X18" s="9">
        <f t="shared" si="18"/>
        <v>68</v>
      </c>
      <c r="Y18" s="9">
        <f t="shared" si="18"/>
        <v>1392</v>
      </c>
      <c r="Z18" s="9"/>
      <c r="AA18" s="9">
        <f t="shared" ref="AA18:AF18" si="19">SUM(AA13:AA17)</f>
        <v>487</v>
      </c>
      <c r="AB18" s="9">
        <f t="shared" si="19"/>
        <v>98</v>
      </c>
      <c r="AC18" s="9">
        <f t="shared" si="19"/>
        <v>422</v>
      </c>
      <c r="AD18" s="9">
        <f t="shared" si="19"/>
        <v>91</v>
      </c>
      <c r="AE18" s="9">
        <f t="shared" si="19"/>
        <v>59</v>
      </c>
      <c r="AF18" s="9">
        <f t="shared" si="19"/>
        <v>1157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1</v>
      </c>
      <c r="D20" s="6">
        <v>0</v>
      </c>
      <c r="E20" s="6">
        <v>0</v>
      </c>
      <c r="F20" s="6">
        <v>2</v>
      </c>
      <c r="G20" s="6">
        <v>0</v>
      </c>
      <c r="H20" s="6">
        <f t="shared" ref="H20:H23" si="20">SUM(C20:G20)</f>
        <v>3</v>
      </c>
      <c r="I20" s="7"/>
      <c r="J20" s="6">
        <v>1</v>
      </c>
      <c r="K20" s="6">
        <v>0</v>
      </c>
      <c r="L20" s="6">
        <v>0</v>
      </c>
      <c r="M20" s="6">
        <v>2</v>
      </c>
      <c r="N20" s="6">
        <v>0</v>
      </c>
      <c r="O20" s="6">
        <f t="shared" ref="O20:O23" si="21">SUM(J20:N20)</f>
        <v>3</v>
      </c>
      <c r="P20" s="6"/>
      <c r="Q20" s="20">
        <f t="shared" ref="Q20:Q23" si="22">H20-O20</f>
        <v>0</v>
      </c>
      <c r="R20" s="21">
        <f t="shared" ref="R20:R23" si="23">IFERROR(Q20/O20,0)</f>
        <v>0</v>
      </c>
      <c r="S20" s="16"/>
      <c r="T20" s="6">
        <f>C20+March!T20</f>
        <v>2</v>
      </c>
      <c r="U20" s="6">
        <f>D20+March!U20</f>
        <v>0</v>
      </c>
      <c r="V20" s="6">
        <f>E20+March!V20</f>
        <v>1</v>
      </c>
      <c r="W20" s="6">
        <f>F20+March!W20</f>
        <v>3</v>
      </c>
      <c r="X20" s="6">
        <f>G20+March!X20</f>
        <v>1</v>
      </c>
      <c r="Y20" s="6">
        <f t="shared" ref="Y20:Y23" si="24">SUM(T20:X20)</f>
        <v>7</v>
      </c>
      <c r="Z20" s="6"/>
      <c r="AA20" s="6">
        <v>1</v>
      </c>
      <c r="AB20" s="6">
        <v>1</v>
      </c>
      <c r="AC20" s="6">
        <v>1</v>
      </c>
      <c r="AD20" s="6">
        <v>3</v>
      </c>
      <c r="AE20" s="6">
        <v>1</v>
      </c>
      <c r="AF20" s="6">
        <f t="shared" ref="AF20:AF23" si="25">SUM(AA20:AE20)</f>
        <v>7</v>
      </c>
    </row>
    <row r="21" spans="1:32" x14ac:dyDescent="0.25">
      <c r="A21" s="4" t="s">
        <v>39</v>
      </c>
      <c r="B21" s="4" t="s">
        <v>40</v>
      </c>
      <c r="C21" s="6"/>
      <c r="D21" s="6"/>
      <c r="E21" s="6"/>
      <c r="F21" s="6"/>
      <c r="G21" s="6"/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C21+March!T21</f>
        <v>0</v>
      </c>
      <c r="U21" s="6">
        <f>D21+March!U21</f>
        <v>0</v>
      </c>
      <c r="V21" s="6">
        <f>E21+March!V21</f>
        <v>0</v>
      </c>
      <c r="W21" s="6">
        <f>F21+March!W21</f>
        <v>0</v>
      </c>
      <c r="X21" s="6">
        <f>G21+March!X21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f t="shared" si="25"/>
        <v>1</v>
      </c>
    </row>
    <row r="22" spans="1:32" x14ac:dyDescent="0.25">
      <c r="A22" s="4" t="s">
        <v>41</v>
      </c>
      <c r="B22" s="4" t="s">
        <v>42</v>
      </c>
      <c r="C22" s="6">
        <v>24</v>
      </c>
      <c r="D22" s="6">
        <v>2</v>
      </c>
      <c r="E22" s="6">
        <v>11</v>
      </c>
      <c r="F22" s="6">
        <v>2</v>
      </c>
      <c r="G22" s="6">
        <v>0</v>
      </c>
      <c r="H22" s="6">
        <f t="shared" si="20"/>
        <v>39</v>
      </c>
      <c r="I22" s="7"/>
      <c r="J22" s="6">
        <v>13</v>
      </c>
      <c r="K22" s="6">
        <v>0</v>
      </c>
      <c r="L22" s="6">
        <v>13</v>
      </c>
      <c r="M22" s="6">
        <v>0</v>
      </c>
      <c r="N22" s="6">
        <v>0</v>
      </c>
      <c r="O22" s="6">
        <f t="shared" si="21"/>
        <v>26</v>
      </c>
      <c r="P22" s="6"/>
      <c r="Q22" s="20">
        <f t="shared" si="22"/>
        <v>13</v>
      </c>
      <c r="R22" s="21">
        <f t="shared" si="23"/>
        <v>0.5</v>
      </c>
      <c r="S22" s="16"/>
      <c r="T22" s="6">
        <f>C22+March!T22</f>
        <v>82</v>
      </c>
      <c r="U22" s="6">
        <f>D22+March!U22</f>
        <v>2</v>
      </c>
      <c r="V22" s="6">
        <f>E22+March!V22</f>
        <v>52</v>
      </c>
      <c r="W22" s="6">
        <f>F22+March!W22</f>
        <v>3</v>
      </c>
      <c r="X22" s="6">
        <f>G22+March!X22</f>
        <v>2</v>
      </c>
      <c r="Y22" s="6">
        <f t="shared" si="24"/>
        <v>141</v>
      </c>
      <c r="Z22" s="6"/>
      <c r="AA22" s="6">
        <v>55</v>
      </c>
      <c r="AB22" s="6">
        <v>2</v>
      </c>
      <c r="AC22" s="6">
        <v>31</v>
      </c>
      <c r="AD22" s="6">
        <v>2</v>
      </c>
      <c r="AE22" s="6">
        <v>0</v>
      </c>
      <c r="AF22" s="6">
        <f t="shared" si="25"/>
        <v>90</v>
      </c>
    </row>
    <row r="23" spans="1:32" x14ac:dyDescent="0.25">
      <c r="A23" s="4" t="s">
        <v>43</v>
      </c>
      <c r="B23" s="4" t="s">
        <v>16</v>
      </c>
      <c r="C23" s="6">
        <f>C7</f>
        <v>12</v>
      </c>
      <c r="D23" s="6">
        <f t="shared" ref="D23:G23" si="26">D7</f>
        <v>1</v>
      </c>
      <c r="E23" s="6">
        <f t="shared" si="26"/>
        <v>9</v>
      </c>
      <c r="F23" s="6">
        <f t="shared" si="26"/>
        <v>1</v>
      </c>
      <c r="G23" s="6">
        <f t="shared" si="26"/>
        <v>0</v>
      </c>
      <c r="H23" s="6">
        <f t="shared" si="20"/>
        <v>23</v>
      </c>
      <c r="I23" s="7"/>
      <c r="J23" s="6">
        <v>14</v>
      </c>
      <c r="K23" s="6">
        <v>0</v>
      </c>
      <c r="L23" s="6">
        <v>12</v>
      </c>
      <c r="M23" s="6">
        <v>0</v>
      </c>
      <c r="N23" s="6">
        <v>2</v>
      </c>
      <c r="O23" s="6">
        <f t="shared" si="21"/>
        <v>28</v>
      </c>
      <c r="P23" s="6"/>
      <c r="Q23" s="20">
        <f t="shared" si="22"/>
        <v>-5</v>
      </c>
      <c r="R23" s="21">
        <f t="shared" si="23"/>
        <v>-0.17857142857142858</v>
      </c>
      <c r="S23" s="16"/>
      <c r="T23" s="6">
        <f>C23+March!T23</f>
        <v>57</v>
      </c>
      <c r="U23" s="6">
        <f>D23+March!U23</f>
        <v>8</v>
      </c>
      <c r="V23" s="6">
        <f>E23+March!V23</f>
        <v>28</v>
      </c>
      <c r="W23" s="6">
        <f>F23+March!W23</f>
        <v>3</v>
      </c>
      <c r="X23" s="6">
        <f>G23+March!X23</f>
        <v>3</v>
      </c>
      <c r="Y23" s="6">
        <f t="shared" si="24"/>
        <v>99</v>
      </c>
      <c r="Z23" s="6"/>
      <c r="AA23" s="6">
        <v>84</v>
      </c>
      <c r="AB23" s="6">
        <v>2</v>
      </c>
      <c r="AC23" s="6">
        <v>51</v>
      </c>
      <c r="AD23" s="6">
        <v>3</v>
      </c>
      <c r="AE23" s="6">
        <v>6</v>
      </c>
      <c r="AF23" s="6">
        <f t="shared" si="25"/>
        <v>146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37</v>
      </c>
      <c r="D24" s="11">
        <f t="shared" ref="D24:G24" si="27">SUM(D20:D23)</f>
        <v>3</v>
      </c>
      <c r="E24" s="11">
        <f t="shared" si="27"/>
        <v>20</v>
      </c>
      <c r="F24" s="11">
        <f t="shared" si="27"/>
        <v>5</v>
      </c>
      <c r="G24" s="11">
        <f t="shared" si="27"/>
        <v>0</v>
      </c>
      <c r="H24" s="11">
        <f>SUM(H20:H23)</f>
        <v>65</v>
      </c>
      <c r="I24" s="7"/>
      <c r="J24" s="11">
        <f>SUM(J20:J23)</f>
        <v>28</v>
      </c>
      <c r="K24" s="11">
        <f t="shared" ref="K24:N24" si="28">SUM(K20:K23)</f>
        <v>0</v>
      </c>
      <c r="L24" s="11">
        <f t="shared" si="28"/>
        <v>25</v>
      </c>
      <c r="M24" s="11">
        <f t="shared" si="28"/>
        <v>2</v>
      </c>
      <c r="N24" s="11">
        <f t="shared" si="28"/>
        <v>2</v>
      </c>
      <c r="O24" s="11">
        <f>SUM(O20:O23)</f>
        <v>57</v>
      </c>
      <c r="P24" s="11"/>
      <c r="Q24" s="23">
        <f>SUM(Q20:Q23)</f>
        <v>8</v>
      </c>
      <c r="R24" s="23"/>
      <c r="S24" s="11"/>
      <c r="T24" s="11">
        <f>SUM(T20:T23)</f>
        <v>141</v>
      </c>
      <c r="U24" s="11">
        <f t="shared" ref="U24:X24" si="29">SUM(U20:U23)</f>
        <v>10</v>
      </c>
      <c r="V24" s="11">
        <f t="shared" si="29"/>
        <v>81</v>
      </c>
      <c r="W24" s="11">
        <f t="shared" si="29"/>
        <v>9</v>
      </c>
      <c r="X24" s="11">
        <f t="shared" si="29"/>
        <v>6</v>
      </c>
      <c r="Y24" s="11">
        <f>SUM(Y20:Y23)</f>
        <v>247</v>
      </c>
      <c r="Z24" s="11"/>
      <c r="AA24" s="11">
        <f t="shared" ref="AA24:AE24" si="30">+J24</f>
        <v>28</v>
      </c>
      <c r="AB24" s="11">
        <f t="shared" si="30"/>
        <v>0</v>
      </c>
      <c r="AC24" s="11">
        <f t="shared" si="30"/>
        <v>25</v>
      </c>
      <c r="AD24" s="11">
        <f t="shared" si="30"/>
        <v>2</v>
      </c>
      <c r="AE24" s="11">
        <f t="shared" si="30"/>
        <v>2</v>
      </c>
      <c r="AF24" s="11">
        <f>SUM(AF20:AF23)</f>
        <v>244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176</v>
      </c>
      <c r="D25" s="5">
        <f t="shared" si="31"/>
        <v>16</v>
      </c>
      <c r="E25" s="5">
        <f t="shared" si="31"/>
        <v>134</v>
      </c>
      <c r="F25" s="5">
        <f t="shared" si="31"/>
        <v>42</v>
      </c>
      <c r="G25" s="5">
        <f t="shared" si="31"/>
        <v>19</v>
      </c>
      <c r="H25" s="5">
        <f t="shared" si="31"/>
        <v>387</v>
      </c>
      <c r="J25" s="5">
        <f t="shared" ref="J25:Q25" si="32">J18+J24</f>
        <v>144</v>
      </c>
      <c r="K25" s="5">
        <f t="shared" si="32"/>
        <v>24</v>
      </c>
      <c r="L25" s="5">
        <f t="shared" si="32"/>
        <v>142</v>
      </c>
      <c r="M25" s="5">
        <f t="shared" si="32"/>
        <v>13</v>
      </c>
      <c r="N25" s="5">
        <f t="shared" si="32"/>
        <v>20</v>
      </c>
      <c r="O25" s="5">
        <f t="shared" si="32"/>
        <v>343</v>
      </c>
      <c r="P25" s="5"/>
      <c r="Q25" s="24">
        <f t="shared" si="32"/>
        <v>44</v>
      </c>
      <c r="R25" s="24"/>
      <c r="S25" s="5"/>
      <c r="T25" s="5">
        <f t="shared" ref="T25:Y25" si="33">T18+T24</f>
        <v>695</v>
      </c>
      <c r="U25" s="5">
        <f t="shared" si="33"/>
        <v>96</v>
      </c>
      <c r="V25" s="5">
        <f t="shared" si="33"/>
        <v>592</v>
      </c>
      <c r="W25" s="5">
        <f t="shared" si="33"/>
        <v>182</v>
      </c>
      <c r="X25" s="5">
        <f t="shared" si="33"/>
        <v>74</v>
      </c>
      <c r="Y25" s="5">
        <f t="shared" si="33"/>
        <v>1639</v>
      </c>
      <c r="Z25" s="5"/>
      <c r="AA25" s="5">
        <f t="shared" ref="AA25:AF25" si="34">AA18+AA24</f>
        <v>515</v>
      </c>
      <c r="AB25" s="5">
        <f t="shared" si="34"/>
        <v>98</v>
      </c>
      <c r="AC25" s="5">
        <f t="shared" si="34"/>
        <v>447</v>
      </c>
      <c r="AD25" s="5">
        <f t="shared" si="34"/>
        <v>93</v>
      </c>
      <c r="AE25" s="5">
        <f t="shared" si="34"/>
        <v>61</v>
      </c>
      <c r="AF25" s="5">
        <f t="shared" si="34"/>
        <v>1401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0.85276073619631898</v>
      </c>
      <c r="D27" s="12">
        <f t="shared" ref="D27:H27" si="35">D18/(D18+D22)</f>
        <v>0.8666666666666667</v>
      </c>
      <c r="E27" s="12">
        <f t="shared" si="35"/>
        <v>0.91200000000000003</v>
      </c>
      <c r="F27" s="12">
        <f t="shared" si="35"/>
        <v>0.94871794871794868</v>
      </c>
      <c r="G27" s="12">
        <f t="shared" si="35"/>
        <v>1</v>
      </c>
      <c r="H27" s="12">
        <f t="shared" si="35"/>
        <v>0.89196675900277012</v>
      </c>
      <c r="J27" s="12">
        <f>J18/(J18+J22)</f>
        <v>0.89922480620155043</v>
      </c>
      <c r="K27" s="12">
        <f t="shared" ref="K27:O27" si="36">K18/(K18+K22)</f>
        <v>1</v>
      </c>
      <c r="L27" s="12">
        <f t="shared" si="36"/>
        <v>0.9</v>
      </c>
      <c r="M27" s="12">
        <f t="shared" si="36"/>
        <v>1</v>
      </c>
      <c r="N27" s="12">
        <f t="shared" si="36"/>
        <v>1</v>
      </c>
      <c r="O27" s="12">
        <f t="shared" si="36"/>
        <v>0.91666666666666663</v>
      </c>
      <c r="P27" s="12"/>
      <c r="Q27" s="25"/>
      <c r="R27" s="25"/>
      <c r="S27" s="12"/>
      <c r="T27" s="12">
        <f>T18/(T18+T22)</f>
        <v>0.87106918238993714</v>
      </c>
      <c r="U27" s="12">
        <f>U18/(U18+U22)</f>
        <v>0.97727272727272729</v>
      </c>
      <c r="V27" s="12">
        <f t="shared" ref="V27:Y27" si="37">V18/(V18+V22)</f>
        <v>0.90763765541740671</v>
      </c>
      <c r="W27" s="12">
        <f t="shared" si="37"/>
        <v>0.98295454545454541</v>
      </c>
      <c r="X27" s="12">
        <f t="shared" si="37"/>
        <v>0.97142857142857142</v>
      </c>
      <c r="Y27" s="12">
        <f t="shared" si="37"/>
        <v>0.90802348336594907</v>
      </c>
      <c r="Z27" s="12"/>
      <c r="AA27" s="12">
        <f t="shared" ref="AA27:AF27" si="38">AA18/(AA18+AA22)</f>
        <v>0.89852398523985244</v>
      </c>
      <c r="AB27" s="12">
        <f>AB18/(AB18+AB22)</f>
        <v>0.98</v>
      </c>
      <c r="AC27" s="12">
        <f t="shared" si="38"/>
        <v>0.93156732891832228</v>
      </c>
      <c r="AD27" s="12">
        <f t="shared" si="38"/>
        <v>0.978494623655914</v>
      </c>
      <c r="AE27" s="12">
        <f t="shared" si="38"/>
        <v>1</v>
      </c>
      <c r="AF27" s="12">
        <f t="shared" si="38"/>
        <v>0.92782678428227749</v>
      </c>
    </row>
    <row r="28" spans="1:32" x14ac:dyDescent="0.25">
      <c r="B28" s="5" t="s">
        <v>49</v>
      </c>
      <c r="C28" s="1">
        <v>20</v>
      </c>
      <c r="D28" s="1">
        <v>9</v>
      </c>
      <c r="E28" s="1">
        <v>22</v>
      </c>
      <c r="F28" s="1">
        <v>10</v>
      </c>
      <c r="G28" s="1">
        <v>65</v>
      </c>
      <c r="H28" s="1">
        <v>22</v>
      </c>
      <c r="J28" s="1">
        <v>16</v>
      </c>
      <c r="K28" s="1">
        <v>18</v>
      </c>
      <c r="L28" s="1">
        <v>18</v>
      </c>
      <c r="M28" s="1">
        <v>17</v>
      </c>
      <c r="N28" s="1">
        <v>42</v>
      </c>
      <c r="O28" s="1">
        <v>18</v>
      </c>
      <c r="P28" s="1"/>
      <c r="Q28" s="26"/>
      <c r="R28" s="26"/>
      <c r="S28" s="1"/>
      <c r="T28" s="1">
        <v>18</v>
      </c>
      <c r="U28" s="1">
        <v>14</v>
      </c>
      <c r="V28" s="1">
        <v>19</v>
      </c>
      <c r="W28" s="1">
        <v>23</v>
      </c>
      <c r="X28" s="1">
        <v>42</v>
      </c>
      <c r="Y28" s="1">
        <v>20</v>
      </c>
      <c r="Z28" s="1"/>
      <c r="AA28" s="1">
        <v>16</v>
      </c>
      <c r="AB28" s="1">
        <v>18</v>
      </c>
      <c r="AC28" s="1">
        <v>21</v>
      </c>
      <c r="AD28" s="1">
        <v>15</v>
      </c>
      <c r="AE28" s="1">
        <v>39</v>
      </c>
      <c r="AF28" s="1">
        <v>19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1:H1"/>
    <mergeCell ref="J1:O1"/>
    <mergeCell ref="T1:Y1"/>
    <mergeCell ref="AA1:AF1"/>
    <mergeCell ref="C2:H2"/>
    <mergeCell ref="J2:O2"/>
    <mergeCell ref="T2:Y2"/>
    <mergeCell ref="AA2:AF2"/>
    <mergeCell ref="Q1:R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4606-5301-4A36-AA4F-B195F3DC0BE4}">
  <dimension ref="A1:AF31"/>
  <sheetViews>
    <sheetView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V17" sqref="V17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44682</v>
      </c>
      <c r="D2" s="30"/>
      <c r="E2" s="30"/>
      <c r="F2" s="30"/>
      <c r="G2" s="30"/>
      <c r="H2" s="30"/>
      <c r="J2" s="30">
        <v>44317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40</v>
      </c>
      <c r="D5" s="6">
        <v>2</v>
      </c>
      <c r="E5" s="6">
        <v>45</v>
      </c>
      <c r="F5" s="6">
        <v>106</v>
      </c>
      <c r="G5" s="6">
        <v>4</v>
      </c>
      <c r="H5" s="6">
        <f>SUM(C5:G5)</f>
        <v>197</v>
      </c>
      <c r="I5" s="7"/>
      <c r="J5" s="6">
        <v>71</v>
      </c>
      <c r="K5" s="6">
        <v>4</v>
      </c>
      <c r="L5" s="6">
        <v>27</v>
      </c>
      <c r="M5" s="6">
        <v>75</v>
      </c>
      <c r="N5" s="6">
        <v>4</v>
      </c>
      <c r="O5" s="6">
        <f>SUM(J5:N5)</f>
        <v>181</v>
      </c>
      <c r="P5" s="6"/>
      <c r="Q5" s="20">
        <f>H5-O5</f>
        <v>16</v>
      </c>
      <c r="R5" s="21">
        <f>IFERROR(Q5/O5,0)</f>
        <v>8.8397790055248615E-2</v>
      </c>
      <c r="S5" s="16"/>
      <c r="T5" s="6">
        <f>C5+April!T5</f>
        <v>178</v>
      </c>
      <c r="U5" s="6">
        <f>D5+April!U5</f>
        <v>13</v>
      </c>
      <c r="V5" s="6">
        <f>E5+April!V5</f>
        <v>142</v>
      </c>
      <c r="W5" s="6">
        <f>F5+April!W5</f>
        <v>185</v>
      </c>
      <c r="X5" s="6">
        <f>G5+April!X5</f>
        <v>17</v>
      </c>
      <c r="Y5" s="6">
        <f>SUM(T5:X5)</f>
        <v>535</v>
      </c>
      <c r="Z5" s="6"/>
      <c r="AA5" s="6">
        <v>188</v>
      </c>
      <c r="AB5" s="6">
        <v>16</v>
      </c>
      <c r="AC5" s="6">
        <v>106</v>
      </c>
      <c r="AD5" s="6">
        <v>158</v>
      </c>
      <c r="AE5" s="6">
        <v>19</v>
      </c>
      <c r="AF5" s="6">
        <f>SUM(AA5:AE5)</f>
        <v>487</v>
      </c>
    </row>
    <row r="6" spans="1:32" x14ac:dyDescent="0.25">
      <c r="A6" s="4" t="s">
        <v>13</v>
      </c>
      <c r="B6" s="4" t="s">
        <v>14</v>
      </c>
      <c r="C6" s="6">
        <v>45</v>
      </c>
      <c r="D6" s="6">
        <v>7</v>
      </c>
      <c r="E6" s="6">
        <v>45</v>
      </c>
      <c r="F6" s="6">
        <v>14</v>
      </c>
      <c r="G6" s="6">
        <v>9</v>
      </c>
      <c r="H6" s="6">
        <f t="shared" ref="H6:H8" si="0">SUM(C6:G6)</f>
        <v>120</v>
      </c>
      <c r="I6" s="7"/>
      <c r="J6" s="6">
        <v>31</v>
      </c>
      <c r="K6" s="6">
        <v>1</v>
      </c>
      <c r="L6" s="6">
        <v>56</v>
      </c>
      <c r="M6" s="6">
        <v>34</v>
      </c>
      <c r="N6" s="6">
        <v>4</v>
      </c>
      <c r="O6" s="6">
        <f t="shared" ref="O6:O9" si="1">SUM(J6:N6)</f>
        <v>126</v>
      </c>
      <c r="P6" s="6"/>
      <c r="Q6" s="20">
        <f t="shared" ref="Q6:Q8" si="2">H6-O6</f>
        <v>-6</v>
      </c>
      <c r="R6" s="21">
        <f t="shared" ref="R6:R9" si="3">IFERROR(Q6/O6,0)</f>
        <v>-4.7619047619047616E-2</v>
      </c>
      <c r="S6" s="16"/>
      <c r="T6" s="6">
        <f>C6+April!T6</f>
        <v>164</v>
      </c>
      <c r="U6" s="6">
        <f>D6+April!U6</f>
        <v>17</v>
      </c>
      <c r="V6" s="6">
        <f>E6+April!V6</f>
        <v>248</v>
      </c>
      <c r="W6" s="6">
        <f>F6+April!W6</f>
        <v>61</v>
      </c>
      <c r="X6" s="6">
        <f>G6+April!X6</f>
        <v>57</v>
      </c>
      <c r="Y6" s="6">
        <f t="shared" ref="Y6:Y9" si="4">SUM(T6:X6)</f>
        <v>547</v>
      </c>
      <c r="Z6" s="6"/>
      <c r="AA6" s="6">
        <v>181</v>
      </c>
      <c r="AB6" s="6">
        <v>28</v>
      </c>
      <c r="AC6" s="6">
        <v>283</v>
      </c>
      <c r="AD6" s="6">
        <v>74</v>
      </c>
      <c r="AE6" s="6">
        <v>35</v>
      </c>
      <c r="AF6" s="6">
        <f t="shared" ref="AF6:AF9" si="5">SUM(AA6:AE6)</f>
        <v>601</v>
      </c>
    </row>
    <row r="7" spans="1:32" x14ac:dyDescent="0.25">
      <c r="A7" s="4" t="s">
        <v>15</v>
      </c>
      <c r="B7" s="4" t="s">
        <v>16</v>
      </c>
      <c r="C7" s="6">
        <v>27</v>
      </c>
      <c r="D7" s="6">
        <v>1</v>
      </c>
      <c r="E7" s="6">
        <v>3</v>
      </c>
      <c r="F7" s="6">
        <v>1</v>
      </c>
      <c r="G7" s="6">
        <v>2</v>
      </c>
      <c r="H7" s="6">
        <f t="shared" si="0"/>
        <v>34</v>
      </c>
      <c r="I7" s="7"/>
      <c r="J7" s="6">
        <v>31</v>
      </c>
      <c r="K7" s="6">
        <v>2</v>
      </c>
      <c r="L7" s="6">
        <v>13</v>
      </c>
      <c r="M7" s="6">
        <v>0</v>
      </c>
      <c r="N7" s="6">
        <v>1</v>
      </c>
      <c r="O7" s="6">
        <f t="shared" si="1"/>
        <v>47</v>
      </c>
      <c r="P7" s="6"/>
      <c r="Q7" s="20">
        <f t="shared" si="2"/>
        <v>-13</v>
      </c>
      <c r="R7" s="21">
        <f t="shared" si="3"/>
        <v>-0.27659574468085107</v>
      </c>
      <c r="S7" s="16"/>
      <c r="T7" s="6">
        <f>C7+April!T7</f>
        <v>84</v>
      </c>
      <c r="U7" s="6">
        <f>D7+April!U7</f>
        <v>9</v>
      </c>
      <c r="V7" s="6">
        <f>E7+April!V7</f>
        <v>31</v>
      </c>
      <c r="W7" s="6">
        <f>F7+April!W7</f>
        <v>4</v>
      </c>
      <c r="X7" s="6">
        <f>G7+April!X7</f>
        <v>5</v>
      </c>
      <c r="Y7" s="6">
        <f t="shared" si="4"/>
        <v>133</v>
      </c>
      <c r="Z7" s="6"/>
      <c r="AA7" s="6">
        <v>138</v>
      </c>
      <c r="AB7" s="6">
        <v>7</v>
      </c>
      <c r="AC7" s="6">
        <v>82</v>
      </c>
      <c r="AD7" s="6">
        <v>4</v>
      </c>
      <c r="AE7" s="6">
        <v>9</v>
      </c>
      <c r="AF7" s="6">
        <f t="shared" si="5"/>
        <v>240</v>
      </c>
    </row>
    <row r="8" spans="1:32" x14ac:dyDescent="0.25">
      <c r="A8" s="4" t="s">
        <v>17</v>
      </c>
      <c r="B8" s="4" t="s">
        <v>18</v>
      </c>
      <c r="C8" s="6">
        <v>34</v>
      </c>
      <c r="D8" s="6">
        <v>3</v>
      </c>
      <c r="E8" s="6">
        <v>37</v>
      </c>
      <c r="F8" s="6">
        <v>12</v>
      </c>
      <c r="G8" s="6">
        <v>0</v>
      </c>
      <c r="H8" s="6">
        <f t="shared" si="0"/>
        <v>86</v>
      </c>
      <c r="I8" s="7"/>
      <c r="J8" s="6">
        <v>31</v>
      </c>
      <c r="K8" s="6">
        <v>20</v>
      </c>
      <c r="L8" s="6">
        <v>11</v>
      </c>
      <c r="M8" s="6">
        <v>33</v>
      </c>
      <c r="N8" s="6">
        <v>5</v>
      </c>
      <c r="O8" s="6">
        <f t="shared" si="1"/>
        <v>100</v>
      </c>
      <c r="P8" s="6"/>
      <c r="Q8" s="20">
        <f t="shared" si="2"/>
        <v>-14</v>
      </c>
      <c r="R8" s="21">
        <f t="shared" si="3"/>
        <v>-0.14000000000000001</v>
      </c>
      <c r="S8" s="16"/>
      <c r="T8" s="6">
        <f>C8+April!T8</f>
        <v>199</v>
      </c>
      <c r="U8" s="6">
        <f>D8+April!U8</f>
        <v>67</v>
      </c>
      <c r="V8" s="6">
        <f>E8+April!V8</f>
        <v>208</v>
      </c>
      <c r="W8" s="6">
        <f>F8+April!W8</f>
        <v>59</v>
      </c>
      <c r="X8" s="6">
        <f>G8+April!X8</f>
        <v>10</v>
      </c>
      <c r="Y8" s="6">
        <f t="shared" si="4"/>
        <v>543</v>
      </c>
      <c r="Z8" s="6"/>
      <c r="AA8" s="6">
        <v>284</v>
      </c>
      <c r="AB8" s="6">
        <v>149</v>
      </c>
      <c r="AC8" s="6">
        <v>253</v>
      </c>
      <c r="AD8" s="6">
        <v>154</v>
      </c>
      <c r="AE8" s="6">
        <v>20</v>
      </c>
      <c r="AF8" s="6">
        <f t="shared" si="5"/>
        <v>860</v>
      </c>
    </row>
    <row r="9" spans="1:32" x14ac:dyDescent="0.25">
      <c r="A9" s="4" t="s">
        <v>19</v>
      </c>
      <c r="B9" s="4" t="s">
        <v>20</v>
      </c>
      <c r="C9" s="8">
        <v>46</v>
      </c>
      <c r="D9" s="8">
        <v>3</v>
      </c>
      <c r="E9" s="8">
        <v>26</v>
      </c>
      <c r="F9" s="8">
        <v>14</v>
      </c>
      <c r="G9" s="8">
        <v>22</v>
      </c>
      <c r="H9" s="8">
        <f>SUM(C9:G9)</f>
        <v>111</v>
      </c>
      <c r="I9" s="7"/>
      <c r="J9" s="8">
        <v>45</v>
      </c>
      <c r="K9" s="8">
        <v>2</v>
      </c>
      <c r="L9" s="8">
        <v>6</v>
      </c>
      <c r="M9" s="8">
        <v>4</v>
      </c>
      <c r="N9" s="8">
        <v>1</v>
      </c>
      <c r="O9" s="8">
        <f t="shared" si="1"/>
        <v>58</v>
      </c>
      <c r="P9" s="6"/>
      <c r="Q9" s="20">
        <f>H9-O9</f>
        <v>53</v>
      </c>
      <c r="R9" s="21">
        <f t="shared" si="3"/>
        <v>0.91379310344827591</v>
      </c>
      <c r="S9" s="16"/>
      <c r="T9" s="8">
        <f>C9+April!T9</f>
        <v>234</v>
      </c>
      <c r="U9" s="8">
        <f>D9+April!U9</f>
        <v>14</v>
      </c>
      <c r="V9" s="8">
        <f>E9+April!V9</f>
        <v>104</v>
      </c>
      <c r="W9" s="8">
        <f>F9+April!W9</f>
        <v>40</v>
      </c>
      <c r="X9" s="8">
        <f>G9+April!X9</f>
        <v>32</v>
      </c>
      <c r="Y9" s="8">
        <f t="shared" si="4"/>
        <v>424</v>
      </c>
      <c r="Z9" s="8"/>
      <c r="AA9" s="8">
        <v>228</v>
      </c>
      <c r="AB9" s="8">
        <v>17</v>
      </c>
      <c r="AC9" s="8">
        <v>65</v>
      </c>
      <c r="AD9" s="8">
        <v>46</v>
      </c>
      <c r="AE9" s="8">
        <v>4</v>
      </c>
      <c r="AF9" s="8">
        <f t="shared" si="5"/>
        <v>360</v>
      </c>
    </row>
    <row r="10" spans="1:32" x14ac:dyDescent="0.25">
      <c r="A10" s="4" t="s">
        <v>21</v>
      </c>
      <c r="B10" s="5" t="s">
        <v>22</v>
      </c>
      <c r="C10" s="9">
        <f>SUM(C5:C9)</f>
        <v>192</v>
      </c>
      <c r="D10" s="9">
        <f t="shared" ref="D10:G10" si="6">SUM(D5:D9)</f>
        <v>16</v>
      </c>
      <c r="E10" s="9">
        <f t="shared" si="6"/>
        <v>156</v>
      </c>
      <c r="F10" s="9">
        <f t="shared" si="6"/>
        <v>147</v>
      </c>
      <c r="G10" s="9">
        <f t="shared" si="6"/>
        <v>37</v>
      </c>
      <c r="H10" s="9">
        <f>SUM(H5:H9)</f>
        <v>548</v>
      </c>
      <c r="I10" s="7"/>
      <c r="J10" s="9">
        <f>SUM(J5:J9)</f>
        <v>209</v>
      </c>
      <c r="K10" s="9">
        <f t="shared" ref="K10:Q10" si="7">SUM(K5:K9)</f>
        <v>29</v>
      </c>
      <c r="L10" s="9">
        <f t="shared" si="7"/>
        <v>113</v>
      </c>
      <c r="M10" s="9">
        <f t="shared" si="7"/>
        <v>146</v>
      </c>
      <c r="N10" s="9">
        <f t="shared" si="7"/>
        <v>15</v>
      </c>
      <c r="O10" s="9">
        <f t="shared" si="7"/>
        <v>512</v>
      </c>
      <c r="P10" s="9"/>
      <c r="Q10" s="27">
        <f t="shared" si="7"/>
        <v>36</v>
      </c>
      <c r="R10" s="22"/>
      <c r="S10" s="9"/>
      <c r="T10" s="9">
        <f>SUM(T5:T9)</f>
        <v>859</v>
      </c>
      <c r="U10" s="9">
        <f t="shared" ref="U10:X10" si="8">SUM(U5:U9)</f>
        <v>120</v>
      </c>
      <c r="V10" s="9">
        <f t="shared" si="8"/>
        <v>733</v>
      </c>
      <c r="W10" s="9">
        <f t="shared" si="8"/>
        <v>349</v>
      </c>
      <c r="X10" s="9">
        <f t="shared" si="8"/>
        <v>121</v>
      </c>
      <c r="Y10" s="9">
        <f>SUM(Y5:Y9)</f>
        <v>2182</v>
      </c>
      <c r="Z10" s="9"/>
      <c r="AA10" s="9">
        <f>SUM(AA5:AA9)</f>
        <v>1019</v>
      </c>
      <c r="AB10" s="9">
        <f t="shared" ref="AB10:AF10" si="9">SUM(AB5:AB9)</f>
        <v>217</v>
      </c>
      <c r="AC10" s="9">
        <f t="shared" si="9"/>
        <v>789</v>
      </c>
      <c r="AD10" s="9">
        <f t="shared" si="9"/>
        <v>436</v>
      </c>
      <c r="AE10" s="9">
        <f t="shared" si="9"/>
        <v>87</v>
      </c>
      <c r="AF10" s="9">
        <f t="shared" si="9"/>
        <v>2548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100</v>
      </c>
      <c r="D13" s="6">
        <v>15</v>
      </c>
      <c r="E13" s="6">
        <v>99</v>
      </c>
      <c r="F13" s="6">
        <v>69</v>
      </c>
      <c r="G13" s="6">
        <v>27</v>
      </c>
      <c r="H13" s="6">
        <f t="shared" ref="H13:H17" si="10">SUM(C13:G13)</f>
        <v>310</v>
      </c>
      <c r="I13" s="7"/>
      <c r="J13" s="6">
        <v>79</v>
      </c>
      <c r="K13" s="6">
        <v>29</v>
      </c>
      <c r="L13" s="6">
        <v>78</v>
      </c>
      <c r="M13" s="6">
        <v>150</v>
      </c>
      <c r="N13" s="6">
        <v>9</v>
      </c>
      <c r="O13" s="6">
        <f t="shared" ref="O13:O17" si="11">SUM(J13:N13)</f>
        <v>345</v>
      </c>
      <c r="P13" s="6"/>
      <c r="Q13" s="20">
        <f>H13-O13</f>
        <v>-35</v>
      </c>
      <c r="R13" s="21">
        <f t="shared" ref="R13:R17" si="12">IFERROR(Q13/O13,0)</f>
        <v>-0.10144927536231885</v>
      </c>
      <c r="S13" s="16"/>
      <c r="T13" s="6">
        <f>C13+April!T13</f>
        <v>506</v>
      </c>
      <c r="U13" s="6">
        <f>D13+April!U13</f>
        <v>97</v>
      </c>
      <c r="V13" s="6">
        <f>E13+April!V13</f>
        <v>561</v>
      </c>
      <c r="W13" s="6">
        <f>F13+April!W13</f>
        <v>238</v>
      </c>
      <c r="X13" s="6">
        <f>G13+April!X13</f>
        <v>86</v>
      </c>
      <c r="Y13" s="6">
        <f t="shared" ref="Y13:Y17" si="13">SUM(T13:X13)</f>
        <v>1488</v>
      </c>
      <c r="Z13" s="6"/>
      <c r="AA13" s="6">
        <v>526</v>
      </c>
      <c r="AB13" s="6">
        <v>175</v>
      </c>
      <c r="AC13" s="6">
        <v>561</v>
      </c>
      <c r="AD13" s="6">
        <v>292</v>
      </c>
      <c r="AE13" s="6">
        <v>69</v>
      </c>
      <c r="AF13" s="6">
        <f t="shared" ref="AF13:AF17" si="14">SUM(AA13:AE13)</f>
        <v>1623</v>
      </c>
    </row>
    <row r="14" spans="1:32" x14ac:dyDescent="0.25">
      <c r="A14" s="4" t="s">
        <v>26</v>
      </c>
      <c r="B14" s="4" t="s">
        <v>27</v>
      </c>
      <c r="C14" s="6">
        <v>57</v>
      </c>
      <c r="D14" s="6">
        <v>1</v>
      </c>
      <c r="E14" s="6">
        <v>10</v>
      </c>
      <c r="F14" s="6">
        <v>0</v>
      </c>
      <c r="G14" s="6">
        <v>0</v>
      </c>
      <c r="H14" s="6">
        <f t="shared" si="10"/>
        <v>68</v>
      </c>
      <c r="I14" s="7"/>
      <c r="J14" s="6">
        <v>47</v>
      </c>
      <c r="K14" s="6">
        <v>9</v>
      </c>
      <c r="L14" s="6">
        <v>1</v>
      </c>
      <c r="M14" s="6">
        <v>2</v>
      </c>
      <c r="N14" s="6">
        <v>0</v>
      </c>
      <c r="O14" s="6">
        <f t="shared" si="11"/>
        <v>59</v>
      </c>
      <c r="P14" s="6"/>
      <c r="Q14" s="20">
        <f t="shared" ref="Q14:Q17" si="15">H14-O14</f>
        <v>9</v>
      </c>
      <c r="R14" s="21">
        <f t="shared" si="12"/>
        <v>0.15254237288135594</v>
      </c>
      <c r="S14" s="16"/>
      <c r="T14" s="6">
        <f>C14+April!T14</f>
        <v>190</v>
      </c>
      <c r="U14" s="6">
        <f>D14+April!U14</f>
        <v>4</v>
      </c>
      <c r="V14" s="6">
        <f>E14+April!V14</f>
        <v>35</v>
      </c>
      <c r="W14" s="6">
        <f>F14+April!W14</f>
        <v>1</v>
      </c>
      <c r="X14" s="6">
        <f>G14+April!X14</f>
        <v>8</v>
      </c>
      <c r="Y14" s="6">
        <f t="shared" si="13"/>
        <v>238</v>
      </c>
      <c r="Z14" s="6"/>
      <c r="AA14" s="6">
        <v>186</v>
      </c>
      <c r="AB14" s="6">
        <v>22</v>
      </c>
      <c r="AC14" s="6">
        <v>13</v>
      </c>
      <c r="AD14" s="6">
        <v>3</v>
      </c>
      <c r="AE14" s="6">
        <v>1</v>
      </c>
      <c r="AF14" s="6">
        <f t="shared" si="14"/>
        <v>225</v>
      </c>
    </row>
    <row r="15" spans="1:32" x14ac:dyDescent="0.25">
      <c r="A15" s="4" t="s">
        <v>28</v>
      </c>
      <c r="B15" s="4" t="s">
        <v>29</v>
      </c>
      <c r="C15" s="6">
        <v>4</v>
      </c>
      <c r="D15" s="6">
        <v>0</v>
      </c>
      <c r="E15" s="6">
        <v>1</v>
      </c>
      <c r="F15" s="6">
        <v>0</v>
      </c>
      <c r="G15" s="6">
        <v>3</v>
      </c>
      <c r="H15" s="6">
        <f t="shared" si="10"/>
        <v>8</v>
      </c>
      <c r="I15" s="7"/>
      <c r="J15" s="6">
        <v>2</v>
      </c>
      <c r="K15" s="6">
        <v>0</v>
      </c>
      <c r="L15" s="6">
        <v>1</v>
      </c>
      <c r="M15" s="6">
        <v>0</v>
      </c>
      <c r="N15" s="6">
        <v>1</v>
      </c>
      <c r="O15" s="6">
        <f t="shared" si="11"/>
        <v>4</v>
      </c>
      <c r="P15" s="6"/>
      <c r="Q15" s="20">
        <f t="shared" si="15"/>
        <v>4</v>
      </c>
      <c r="R15" s="21">
        <f t="shared" si="12"/>
        <v>1</v>
      </c>
      <c r="S15" s="16"/>
      <c r="T15" s="6">
        <f>C15+April!T15</f>
        <v>19</v>
      </c>
      <c r="U15" s="6">
        <f>D15+April!U15</f>
        <v>1</v>
      </c>
      <c r="V15" s="6">
        <f>E15+April!V15</f>
        <v>10</v>
      </c>
      <c r="W15" s="6">
        <f>F15+April!W15</f>
        <v>3</v>
      </c>
      <c r="X15" s="6">
        <f>G15+April!X15</f>
        <v>4</v>
      </c>
      <c r="Y15" s="6">
        <f t="shared" si="13"/>
        <v>37</v>
      </c>
      <c r="Z15" s="6"/>
      <c r="AA15" s="6">
        <v>23</v>
      </c>
      <c r="AB15" s="6">
        <v>0</v>
      </c>
      <c r="AC15" s="6">
        <v>6</v>
      </c>
      <c r="AD15" s="6">
        <v>0</v>
      </c>
      <c r="AE15" s="6">
        <v>8</v>
      </c>
      <c r="AF15" s="6">
        <f t="shared" si="14"/>
        <v>37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11</v>
      </c>
      <c r="F16" s="6">
        <v>0</v>
      </c>
      <c r="G16" s="6">
        <v>0</v>
      </c>
      <c r="H16" s="6">
        <f t="shared" si="10"/>
        <v>11</v>
      </c>
      <c r="I16" s="7"/>
      <c r="J16" s="6">
        <v>0</v>
      </c>
      <c r="K16" s="6">
        <v>0</v>
      </c>
      <c r="L16" s="6">
        <v>4</v>
      </c>
      <c r="M16" s="6">
        <v>0</v>
      </c>
      <c r="N16" s="6">
        <v>0</v>
      </c>
      <c r="O16" s="6">
        <f t="shared" si="11"/>
        <v>4</v>
      </c>
      <c r="P16" s="6"/>
      <c r="Q16" s="20">
        <f t="shared" si="15"/>
        <v>7</v>
      </c>
      <c r="R16" s="21">
        <f t="shared" si="12"/>
        <v>1.75</v>
      </c>
      <c r="S16" s="16"/>
      <c r="T16" s="6">
        <f>C16+April!T16</f>
        <v>0</v>
      </c>
      <c r="U16" s="6">
        <f>D16+April!U16</f>
        <v>0</v>
      </c>
      <c r="V16" s="6">
        <f>E16+April!V16</f>
        <v>26</v>
      </c>
      <c r="W16" s="6">
        <f>F16+April!W16</f>
        <v>0</v>
      </c>
      <c r="X16" s="6">
        <f>G16+April!X16</f>
        <v>0</v>
      </c>
      <c r="Y16" s="6">
        <f t="shared" si="13"/>
        <v>26</v>
      </c>
      <c r="Z16" s="6"/>
      <c r="AA16" s="6">
        <v>0</v>
      </c>
      <c r="AB16" s="6">
        <v>0</v>
      </c>
      <c r="AC16" s="6">
        <v>28</v>
      </c>
      <c r="AD16" s="6">
        <v>1</v>
      </c>
      <c r="AE16" s="6">
        <v>0</v>
      </c>
      <c r="AF16" s="6">
        <f t="shared" si="14"/>
        <v>29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C17+April!T17</f>
        <v>0</v>
      </c>
      <c r="U17" s="8">
        <f>D17+April!U17</f>
        <v>0</v>
      </c>
      <c r="V17" s="8">
        <f>E17+April!V17</f>
        <v>0</v>
      </c>
      <c r="W17" s="8">
        <f>F17+April!W17</f>
        <v>0</v>
      </c>
      <c r="X17" s="8">
        <f>G17+April!X17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161</v>
      </c>
      <c r="D18" s="9">
        <f t="shared" si="16"/>
        <v>16</v>
      </c>
      <c r="E18" s="9">
        <f t="shared" si="16"/>
        <v>121</v>
      </c>
      <c r="F18" s="9">
        <f t="shared" si="16"/>
        <v>69</v>
      </c>
      <c r="G18" s="9">
        <f t="shared" si="16"/>
        <v>30</v>
      </c>
      <c r="H18" s="9">
        <f t="shared" si="16"/>
        <v>397</v>
      </c>
      <c r="I18" s="7"/>
      <c r="J18" s="9">
        <f t="shared" ref="J18:Q18" si="17">SUM(J13:J17)</f>
        <v>128</v>
      </c>
      <c r="K18" s="9">
        <f t="shared" si="17"/>
        <v>38</v>
      </c>
      <c r="L18" s="9">
        <f t="shared" si="17"/>
        <v>84</v>
      </c>
      <c r="M18" s="9">
        <f t="shared" si="17"/>
        <v>152</v>
      </c>
      <c r="N18" s="9">
        <f t="shared" si="17"/>
        <v>10</v>
      </c>
      <c r="O18" s="9">
        <f t="shared" si="17"/>
        <v>412</v>
      </c>
      <c r="P18" s="9"/>
      <c r="Q18" s="27">
        <f t="shared" si="17"/>
        <v>-15</v>
      </c>
      <c r="R18" s="22"/>
      <c r="S18" s="9"/>
      <c r="T18" s="9">
        <f>SUM(T13:T17)</f>
        <v>715</v>
      </c>
      <c r="U18" s="9">
        <f t="shared" ref="U18:Y18" si="18">SUM(U13:U17)</f>
        <v>102</v>
      </c>
      <c r="V18" s="9">
        <f t="shared" si="18"/>
        <v>632</v>
      </c>
      <c r="W18" s="9">
        <f t="shared" si="18"/>
        <v>242</v>
      </c>
      <c r="X18" s="9">
        <f t="shared" si="18"/>
        <v>98</v>
      </c>
      <c r="Y18" s="9">
        <f t="shared" si="18"/>
        <v>1789</v>
      </c>
      <c r="Z18" s="9"/>
      <c r="AA18" s="9">
        <f t="shared" ref="AA18:AF18" si="19">SUM(AA13:AA17)</f>
        <v>735</v>
      </c>
      <c r="AB18" s="9">
        <f t="shared" si="19"/>
        <v>197</v>
      </c>
      <c r="AC18" s="9">
        <f t="shared" si="19"/>
        <v>608</v>
      </c>
      <c r="AD18" s="9">
        <f t="shared" si="19"/>
        <v>296</v>
      </c>
      <c r="AE18" s="9">
        <f t="shared" si="19"/>
        <v>78</v>
      </c>
      <c r="AF18" s="9">
        <f t="shared" si="19"/>
        <v>1914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1</v>
      </c>
      <c r="G20" s="6">
        <v>1</v>
      </c>
      <c r="H20" s="6">
        <f t="shared" ref="H20:H23" si="20">SUM(C20:G20)</f>
        <v>2</v>
      </c>
      <c r="I20" s="7"/>
      <c r="J20" s="6">
        <v>0</v>
      </c>
      <c r="K20" s="6">
        <v>0</v>
      </c>
      <c r="L20" s="6">
        <v>0</v>
      </c>
      <c r="M20" s="6">
        <v>1</v>
      </c>
      <c r="N20" s="6">
        <v>1</v>
      </c>
      <c r="O20" s="6">
        <f t="shared" ref="O20:O23" si="21">SUM(J20:N20)</f>
        <v>2</v>
      </c>
      <c r="P20" s="6"/>
      <c r="Q20" s="20">
        <f t="shared" ref="Q20:Q23" si="22">H20-O20</f>
        <v>0</v>
      </c>
      <c r="R20" s="21">
        <f t="shared" ref="R20:R23" si="23">IFERROR(Q20/O20,0)</f>
        <v>0</v>
      </c>
      <c r="S20" s="16"/>
      <c r="T20" s="6">
        <f>C20+April!T20</f>
        <v>2</v>
      </c>
      <c r="U20" s="6">
        <f>D20+April!U20</f>
        <v>0</v>
      </c>
      <c r="V20" s="6">
        <f>E20+April!V20</f>
        <v>1</v>
      </c>
      <c r="W20" s="6">
        <f>F20+April!W20</f>
        <v>4</v>
      </c>
      <c r="X20" s="6">
        <f>G20+April!X20</f>
        <v>2</v>
      </c>
      <c r="Y20" s="6">
        <f t="shared" ref="Y20:Y23" si="24">SUM(T20:X20)</f>
        <v>9</v>
      </c>
      <c r="Z20" s="6"/>
      <c r="AA20" s="6">
        <v>1</v>
      </c>
      <c r="AB20" s="6">
        <v>1</v>
      </c>
      <c r="AC20" s="6">
        <v>1</v>
      </c>
      <c r="AD20" s="6">
        <v>4</v>
      </c>
      <c r="AE20" s="6">
        <v>2</v>
      </c>
      <c r="AF20" s="6">
        <f t="shared" ref="AF20:AF23" si="25">SUM(AA20:AE20)</f>
        <v>9</v>
      </c>
    </row>
    <row r="21" spans="1:32" x14ac:dyDescent="0.25">
      <c r="A21" s="4" t="s">
        <v>39</v>
      </c>
      <c r="B21" s="4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C21+April!T21</f>
        <v>0</v>
      </c>
      <c r="U21" s="6">
        <f>D21+April!U21</f>
        <v>0</v>
      </c>
      <c r="V21" s="6">
        <f>E21+April!V21</f>
        <v>0</v>
      </c>
      <c r="W21" s="6">
        <f>F21+April!W21</f>
        <v>0</v>
      </c>
      <c r="X21" s="6">
        <f>G21+April!X21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2</v>
      </c>
      <c r="AE21" s="6">
        <v>1</v>
      </c>
      <c r="AF21" s="6">
        <f t="shared" si="25"/>
        <v>3</v>
      </c>
    </row>
    <row r="22" spans="1:32" x14ac:dyDescent="0.25">
      <c r="A22" s="4" t="s">
        <v>41</v>
      </c>
      <c r="B22" s="4" t="s">
        <v>42</v>
      </c>
      <c r="C22" s="6">
        <v>24</v>
      </c>
      <c r="D22" s="6">
        <v>1</v>
      </c>
      <c r="E22" s="6">
        <v>8</v>
      </c>
      <c r="F22" s="6">
        <v>6</v>
      </c>
      <c r="G22" s="6">
        <v>2</v>
      </c>
      <c r="H22" s="6">
        <f t="shared" si="20"/>
        <v>41</v>
      </c>
      <c r="I22" s="7"/>
      <c r="J22" s="6">
        <v>18</v>
      </c>
      <c r="K22" s="6">
        <v>0</v>
      </c>
      <c r="L22" s="6">
        <v>18</v>
      </c>
      <c r="M22" s="6">
        <v>9</v>
      </c>
      <c r="N22" s="6">
        <v>3</v>
      </c>
      <c r="O22" s="6">
        <f t="shared" si="21"/>
        <v>48</v>
      </c>
      <c r="P22" s="6"/>
      <c r="Q22" s="20">
        <f t="shared" si="22"/>
        <v>-7</v>
      </c>
      <c r="R22" s="21">
        <f t="shared" si="23"/>
        <v>-0.14583333333333334</v>
      </c>
      <c r="S22" s="16"/>
      <c r="T22" s="6">
        <f>C22+April!T22</f>
        <v>106</v>
      </c>
      <c r="U22" s="6">
        <f>D22+April!U22</f>
        <v>3</v>
      </c>
      <c r="V22" s="6">
        <f>E22+April!V22</f>
        <v>60</v>
      </c>
      <c r="W22" s="6">
        <f>F22+April!W22</f>
        <v>9</v>
      </c>
      <c r="X22" s="6">
        <f>G22+April!X22</f>
        <v>4</v>
      </c>
      <c r="Y22" s="6">
        <f t="shared" si="24"/>
        <v>182</v>
      </c>
      <c r="Z22" s="6"/>
      <c r="AA22" s="6">
        <v>81</v>
      </c>
      <c r="AB22" s="6">
        <v>2</v>
      </c>
      <c r="AC22" s="6">
        <v>58</v>
      </c>
      <c r="AD22" s="6">
        <v>13</v>
      </c>
      <c r="AE22" s="6">
        <v>3</v>
      </c>
      <c r="AF22" s="6">
        <f t="shared" si="25"/>
        <v>157</v>
      </c>
    </row>
    <row r="23" spans="1:32" x14ac:dyDescent="0.25">
      <c r="A23" s="4" t="s">
        <v>43</v>
      </c>
      <c r="B23" s="4" t="s">
        <v>16</v>
      </c>
      <c r="C23" s="6">
        <f>C7</f>
        <v>27</v>
      </c>
      <c r="D23" s="6">
        <f t="shared" ref="D23:G23" si="26">D7</f>
        <v>1</v>
      </c>
      <c r="E23" s="6">
        <f t="shared" si="26"/>
        <v>3</v>
      </c>
      <c r="F23" s="6">
        <f t="shared" si="26"/>
        <v>1</v>
      </c>
      <c r="G23" s="6">
        <f t="shared" si="26"/>
        <v>2</v>
      </c>
      <c r="H23" s="6">
        <f t="shared" si="20"/>
        <v>34</v>
      </c>
      <c r="I23" s="7"/>
      <c r="J23" s="6">
        <v>31</v>
      </c>
      <c r="K23" s="6">
        <v>2</v>
      </c>
      <c r="L23" s="6">
        <v>13</v>
      </c>
      <c r="M23" s="6">
        <v>0</v>
      </c>
      <c r="N23" s="6">
        <v>1</v>
      </c>
      <c r="O23" s="6">
        <f t="shared" si="21"/>
        <v>47</v>
      </c>
      <c r="P23" s="6"/>
      <c r="Q23" s="20">
        <f t="shared" si="22"/>
        <v>-13</v>
      </c>
      <c r="R23" s="21">
        <f t="shared" si="23"/>
        <v>-0.27659574468085107</v>
      </c>
      <c r="S23" s="16"/>
      <c r="T23" s="6">
        <f>C23+April!T23</f>
        <v>84</v>
      </c>
      <c r="U23" s="6">
        <f>D23+April!U23</f>
        <v>9</v>
      </c>
      <c r="V23" s="6">
        <f>E23+April!V23</f>
        <v>31</v>
      </c>
      <c r="W23" s="6">
        <f>F23+April!W23</f>
        <v>4</v>
      </c>
      <c r="X23" s="6">
        <f>G23+April!X23</f>
        <v>5</v>
      </c>
      <c r="Y23" s="6">
        <f t="shared" si="24"/>
        <v>133</v>
      </c>
      <c r="Z23" s="6"/>
      <c r="AA23" s="6">
        <v>138</v>
      </c>
      <c r="AB23" s="6">
        <v>7</v>
      </c>
      <c r="AC23" s="6">
        <v>82</v>
      </c>
      <c r="AD23" s="6">
        <v>4</v>
      </c>
      <c r="AE23" s="6">
        <v>9</v>
      </c>
      <c r="AF23" s="6">
        <f t="shared" si="25"/>
        <v>240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51</v>
      </c>
      <c r="D24" s="11">
        <f t="shared" ref="D24:G24" si="27">SUM(D20:D23)</f>
        <v>2</v>
      </c>
      <c r="E24" s="11">
        <f t="shared" si="27"/>
        <v>11</v>
      </c>
      <c r="F24" s="11">
        <f t="shared" si="27"/>
        <v>8</v>
      </c>
      <c r="G24" s="11">
        <f t="shared" si="27"/>
        <v>5</v>
      </c>
      <c r="H24" s="11">
        <f>SUM(H20:H23)</f>
        <v>77</v>
      </c>
      <c r="I24" s="7"/>
      <c r="J24" s="11">
        <f>SUM(J20:J23)</f>
        <v>49</v>
      </c>
      <c r="K24" s="11">
        <f t="shared" ref="K24:N24" si="28">SUM(K20:K23)</f>
        <v>2</v>
      </c>
      <c r="L24" s="11">
        <f t="shared" si="28"/>
        <v>31</v>
      </c>
      <c r="M24" s="11">
        <f t="shared" si="28"/>
        <v>10</v>
      </c>
      <c r="N24" s="11">
        <f t="shared" si="28"/>
        <v>5</v>
      </c>
      <c r="O24" s="11">
        <f>SUM(O20:O23)</f>
        <v>97</v>
      </c>
      <c r="P24" s="11"/>
      <c r="Q24" s="23">
        <f>SUM(Q20:Q23)</f>
        <v>-20</v>
      </c>
      <c r="R24" s="23"/>
      <c r="S24" s="11"/>
      <c r="T24" s="11">
        <f>SUM(T20:T23)</f>
        <v>192</v>
      </c>
      <c r="U24" s="11">
        <f t="shared" ref="U24:X24" si="29">SUM(U20:U23)</f>
        <v>12</v>
      </c>
      <c r="V24" s="11">
        <f t="shared" si="29"/>
        <v>92</v>
      </c>
      <c r="W24" s="11">
        <f t="shared" si="29"/>
        <v>17</v>
      </c>
      <c r="X24" s="11">
        <f t="shared" si="29"/>
        <v>11</v>
      </c>
      <c r="Y24" s="11">
        <f>SUM(Y20:Y23)</f>
        <v>324</v>
      </c>
      <c r="Z24" s="11"/>
      <c r="AA24" s="11">
        <f t="shared" ref="AA24:AE24" si="30">+J24</f>
        <v>49</v>
      </c>
      <c r="AB24" s="11">
        <f t="shared" si="30"/>
        <v>2</v>
      </c>
      <c r="AC24" s="11">
        <f t="shared" si="30"/>
        <v>31</v>
      </c>
      <c r="AD24" s="11">
        <f t="shared" si="30"/>
        <v>10</v>
      </c>
      <c r="AE24" s="11">
        <f t="shared" si="30"/>
        <v>5</v>
      </c>
      <c r="AF24" s="11">
        <f>SUM(AF20:AF23)</f>
        <v>409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212</v>
      </c>
      <c r="D25" s="5">
        <f t="shared" si="31"/>
        <v>18</v>
      </c>
      <c r="E25" s="5">
        <f t="shared" si="31"/>
        <v>132</v>
      </c>
      <c r="F25" s="5">
        <f t="shared" si="31"/>
        <v>77</v>
      </c>
      <c r="G25" s="5">
        <f t="shared" si="31"/>
        <v>35</v>
      </c>
      <c r="H25" s="5">
        <f t="shared" si="31"/>
        <v>474</v>
      </c>
      <c r="J25" s="5">
        <f t="shared" ref="J25:Q25" si="32">J18+J24</f>
        <v>177</v>
      </c>
      <c r="K25" s="5">
        <f t="shared" si="32"/>
        <v>40</v>
      </c>
      <c r="L25" s="5">
        <f t="shared" si="32"/>
        <v>115</v>
      </c>
      <c r="M25" s="5">
        <f t="shared" si="32"/>
        <v>162</v>
      </c>
      <c r="N25" s="5">
        <f t="shared" si="32"/>
        <v>15</v>
      </c>
      <c r="O25" s="5">
        <f t="shared" si="32"/>
        <v>509</v>
      </c>
      <c r="P25" s="5"/>
      <c r="Q25" s="24">
        <f t="shared" si="32"/>
        <v>-35</v>
      </c>
      <c r="R25" s="24"/>
      <c r="S25" s="5"/>
      <c r="T25" s="5">
        <f>T18+T24</f>
        <v>907</v>
      </c>
      <c r="U25" s="5">
        <f>U18+U24</f>
        <v>114</v>
      </c>
      <c r="V25" s="5">
        <f t="shared" ref="V25:Y25" si="33">V18+V24</f>
        <v>724</v>
      </c>
      <c r="W25" s="5">
        <f t="shared" si="33"/>
        <v>259</v>
      </c>
      <c r="X25" s="5">
        <f t="shared" si="33"/>
        <v>109</v>
      </c>
      <c r="Y25" s="5">
        <f t="shared" si="33"/>
        <v>2113</v>
      </c>
      <c r="Z25" s="5"/>
      <c r="AA25" s="5">
        <f t="shared" ref="AA25:AF25" si="34">AA18+AA24</f>
        <v>784</v>
      </c>
      <c r="AB25" s="5">
        <f t="shared" si="34"/>
        <v>199</v>
      </c>
      <c r="AC25" s="5">
        <f t="shared" si="34"/>
        <v>639</v>
      </c>
      <c r="AD25" s="5">
        <f t="shared" si="34"/>
        <v>306</v>
      </c>
      <c r="AE25" s="5">
        <f t="shared" si="34"/>
        <v>83</v>
      </c>
      <c r="AF25" s="5">
        <f t="shared" si="34"/>
        <v>2323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0.87027027027027026</v>
      </c>
      <c r="D27" s="12">
        <f t="shared" ref="D27:H27" si="35">D18/(D18+D22)</f>
        <v>0.94117647058823528</v>
      </c>
      <c r="E27" s="12">
        <f t="shared" si="35"/>
        <v>0.93798449612403101</v>
      </c>
      <c r="F27" s="12">
        <f t="shared" si="35"/>
        <v>0.92</v>
      </c>
      <c r="G27" s="12">
        <f t="shared" si="35"/>
        <v>0.9375</v>
      </c>
      <c r="H27" s="12">
        <f t="shared" si="35"/>
        <v>0.90639269406392697</v>
      </c>
      <c r="J27" s="12">
        <f>J18/(J18+J22)</f>
        <v>0.87671232876712324</v>
      </c>
      <c r="K27" s="12">
        <f t="shared" ref="K27:O27" si="36">K18/(K18+K22)</f>
        <v>1</v>
      </c>
      <c r="L27" s="12">
        <f t="shared" si="36"/>
        <v>0.82352941176470584</v>
      </c>
      <c r="M27" s="12">
        <f t="shared" si="36"/>
        <v>0.94409937888198758</v>
      </c>
      <c r="N27" s="12">
        <f t="shared" si="36"/>
        <v>0.76923076923076927</v>
      </c>
      <c r="O27" s="12">
        <f t="shared" si="36"/>
        <v>0.89565217391304353</v>
      </c>
      <c r="P27" s="12"/>
      <c r="Q27" s="25"/>
      <c r="R27" s="25"/>
      <c r="S27" s="12"/>
      <c r="T27" s="12">
        <f>T18/(T18+T22)</f>
        <v>0.87088915956151036</v>
      </c>
      <c r="U27" s="12">
        <f>U18/(U18+U22)</f>
        <v>0.97142857142857142</v>
      </c>
      <c r="V27" s="12">
        <f t="shared" ref="V27:Y27" si="37">V18/(V18+V22)</f>
        <v>0.91329479768786126</v>
      </c>
      <c r="W27" s="12">
        <f t="shared" si="37"/>
        <v>0.96414342629482075</v>
      </c>
      <c r="X27" s="12">
        <f t="shared" si="37"/>
        <v>0.96078431372549022</v>
      </c>
      <c r="Y27" s="12">
        <f t="shared" si="37"/>
        <v>0.90766108574327753</v>
      </c>
      <c r="Z27" s="12"/>
      <c r="AA27" s="12">
        <f t="shared" ref="AA27:AF27" si="38">AA18/(AA18+AA22)</f>
        <v>0.90073529411764708</v>
      </c>
      <c r="AB27" s="12">
        <f>AB18/(AB18+AB22)</f>
        <v>0.98994974874371855</v>
      </c>
      <c r="AC27" s="12">
        <f t="shared" si="38"/>
        <v>0.91291291291291288</v>
      </c>
      <c r="AD27" s="12">
        <f t="shared" si="38"/>
        <v>0.95792880258899671</v>
      </c>
      <c r="AE27" s="12">
        <f t="shared" si="38"/>
        <v>0.96296296296296291</v>
      </c>
      <c r="AF27" s="12">
        <f t="shared" si="38"/>
        <v>0.9241912119748914</v>
      </c>
    </row>
    <row r="28" spans="1:32" x14ac:dyDescent="0.25">
      <c r="B28" s="5" t="s">
        <v>49</v>
      </c>
      <c r="C28" s="1">
        <v>20</v>
      </c>
      <c r="D28" s="1">
        <v>7</v>
      </c>
      <c r="E28" s="1">
        <v>22</v>
      </c>
      <c r="F28" s="1">
        <v>20</v>
      </c>
      <c r="G28" s="1">
        <v>148</v>
      </c>
      <c r="H28" s="1">
        <v>30</v>
      </c>
      <c r="J28" s="1">
        <v>16</v>
      </c>
      <c r="K28" s="1">
        <v>11</v>
      </c>
      <c r="L28" s="1">
        <v>21</v>
      </c>
      <c r="M28" s="1">
        <v>23</v>
      </c>
      <c r="N28" s="1">
        <v>45</v>
      </c>
      <c r="O28" s="1">
        <v>19</v>
      </c>
      <c r="P28" s="1"/>
      <c r="Q28" s="26"/>
      <c r="R28" s="26"/>
      <c r="S28" s="1"/>
      <c r="T28" s="1">
        <v>18</v>
      </c>
      <c r="U28" s="1">
        <v>13</v>
      </c>
      <c r="V28" s="1">
        <v>20</v>
      </c>
      <c r="W28" s="1">
        <v>18</v>
      </c>
      <c r="X28" s="1">
        <v>76</v>
      </c>
      <c r="Y28" s="1">
        <v>22</v>
      </c>
      <c r="Z28" s="1"/>
      <c r="AA28" s="1">
        <v>16</v>
      </c>
      <c r="AB28" s="1">
        <v>16</v>
      </c>
      <c r="AC28" s="1">
        <v>21</v>
      </c>
      <c r="AD28" s="1">
        <v>20</v>
      </c>
      <c r="AE28" s="1">
        <v>39</v>
      </c>
      <c r="AF28" s="1">
        <v>19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2:H2"/>
    <mergeCell ref="J2:O2"/>
    <mergeCell ref="T2:Y2"/>
    <mergeCell ref="AA2:AF2"/>
    <mergeCell ref="C1:H1"/>
    <mergeCell ref="J1:O1"/>
    <mergeCell ref="Q1:R1"/>
    <mergeCell ref="T1:Y1"/>
    <mergeCell ref="AA1:A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088D3-EBAE-49C7-885B-3756CF3E93BA}">
  <dimension ref="A1:AF31"/>
  <sheetViews>
    <sheetView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C13" sqref="C13:G17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customWidth="1"/>
    <col min="4" max="4" width="6.7109375" customWidth="1"/>
    <col min="5" max="5" width="4.42578125" customWidth="1"/>
    <col min="6" max="6" width="6.28515625" customWidth="1"/>
    <col min="7" max="7" width="6" customWidth="1"/>
    <col min="8" max="8" width="5.5703125" customWidth="1"/>
    <col min="9" max="9" width="5.140625" customWidth="1"/>
    <col min="10" max="10" width="4.5703125" customWidth="1"/>
    <col min="11" max="11" width="6.7109375" customWidth="1"/>
    <col min="12" max="12" width="4.42578125" customWidth="1"/>
    <col min="13" max="13" width="6.28515625" customWidth="1"/>
    <col min="14" max="14" width="6" customWidth="1"/>
    <col min="15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44713</v>
      </c>
      <c r="D2" s="30"/>
      <c r="E2" s="30"/>
      <c r="F2" s="30"/>
      <c r="G2" s="30"/>
      <c r="H2" s="30"/>
      <c r="J2" s="30">
        <v>44348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36</v>
      </c>
      <c r="D5" s="6">
        <v>4</v>
      </c>
      <c r="E5" s="6">
        <v>37</v>
      </c>
      <c r="F5" s="6">
        <v>93</v>
      </c>
      <c r="G5" s="6">
        <v>7</v>
      </c>
      <c r="H5" s="6">
        <f>SUM(C5:G5)</f>
        <v>177</v>
      </c>
      <c r="I5" s="7"/>
      <c r="J5" s="6">
        <v>32</v>
      </c>
      <c r="K5" s="6">
        <v>2</v>
      </c>
      <c r="L5" s="6">
        <v>21</v>
      </c>
      <c r="M5" s="6">
        <v>71</v>
      </c>
      <c r="N5" s="6">
        <v>3</v>
      </c>
      <c r="O5" s="6">
        <f>SUM(J5:N5)</f>
        <v>129</v>
      </c>
      <c r="P5" s="6"/>
      <c r="Q5" s="20">
        <f>H5-O5</f>
        <v>48</v>
      </c>
      <c r="R5" s="21">
        <f>IFERROR(Q5/O5,0)</f>
        <v>0.37209302325581395</v>
      </c>
      <c r="S5" s="16"/>
      <c r="T5" s="6">
        <f>C5+May!T5</f>
        <v>214</v>
      </c>
      <c r="U5" s="6">
        <f>D5+May!U5</f>
        <v>17</v>
      </c>
      <c r="V5" s="6">
        <f>E5+May!V5</f>
        <v>179</v>
      </c>
      <c r="W5" s="6">
        <f>F5+May!W5</f>
        <v>278</v>
      </c>
      <c r="X5" s="6">
        <f>G5+May!X5</f>
        <v>24</v>
      </c>
      <c r="Y5" s="6">
        <f>SUM(T5:X5)</f>
        <v>712</v>
      </c>
      <c r="Z5" s="6"/>
      <c r="AA5" s="6">
        <v>149</v>
      </c>
      <c r="AB5" s="6">
        <v>14</v>
      </c>
      <c r="AC5" s="6">
        <v>100</v>
      </c>
      <c r="AD5" s="6">
        <v>154</v>
      </c>
      <c r="AE5" s="6">
        <v>18</v>
      </c>
      <c r="AF5" s="6">
        <f>SUM(AA5:AE5)</f>
        <v>435</v>
      </c>
    </row>
    <row r="6" spans="1:32" x14ac:dyDescent="0.25">
      <c r="A6" s="4" t="s">
        <v>13</v>
      </c>
      <c r="B6" s="4" t="s">
        <v>14</v>
      </c>
      <c r="C6" s="6">
        <v>32</v>
      </c>
      <c r="D6" s="6">
        <v>4</v>
      </c>
      <c r="E6" s="6">
        <v>60</v>
      </c>
      <c r="F6" s="6">
        <v>27</v>
      </c>
      <c r="G6" s="6">
        <v>8</v>
      </c>
      <c r="H6" s="6">
        <f t="shared" ref="H6:H8" si="0">SUM(C6:G6)</f>
        <v>131</v>
      </c>
      <c r="I6" s="7"/>
      <c r="J6" s="6">
        <v>31</v>
      </c>
      <c r="K6" s="6">
        <v>1</v>
      </c>
      <c r="L6" s="6">
        <v>56</v>
      </c>
      <c r="M6" s="6">
        <v>34</v>
      </c>
      <c r="N6" s="6">
        <v>4</v>
      </c>
      <c r="O6" s="6">
        <f t="shared" ref="O6:O9" si="1">SUM(J6:N6)</f>
        <v>126</v>
      </c>
      <c r="P6" s="6"/>
      <c r="Q6" s="20">
        <f t="shared" ref="Q6:Q8" si="2">H6-O6</f>
        <v>5</v>
      </c>
      <c r="R6" s="21">
        <f t="shared" ref="R6:R9" si="3">IFERROR(Q6/O6,0)</f>
        <v>3.968253968253968E-2</v>
      </c>
      <c r="S6" s="16"/>
      <c r="T6" s="6">
        <f>C6+May!T6</f>
        <v>196</v>
      </c>
      <c r="U6" s="6">
        <f>D6+May!U6</f>
        <v>21</v>
      </c>
      <c r="V6" s="6">
        <f>E6+May!V6</f>
        <v>308</v>
      </c>
      <c r="W6" s="6">
        <f>F6+May!W6</f>
        <v>88</v>
      </c>
      <c r="X6" s="6">
        <f>G6+May!X6</f>
        <v>65</v>
      </c>
      <c r="Y6" s="6">
        <f t="shared" ref="Y6:Y9" si="4">SUM(T6:X6)</f>
        <v>678</v>
      </c>
      <c r="Z6" s="6"/>
      <c r="AA6" s="6">
        <v>181</v>
      </c>
      <c r="AB6" s="6">
        <v>28</v>
      </c>
      <c r="AC6" s="6">
        <v>283</v>
      </c>
      <c r="AD6" s="6">
        <v>74</v>
      </c>
      <c r="AE6" s="6">
        <v>35</v>
      </c>
      <c r="AF6" s="6">
        <f t="shared" ref="AF6:AF9" si="5">SUM(AA6:AE6)</f>
        <v>601</v>
      </c>
    </row>
    <row r="7" spans="1:32" x14ac:dyDescent="0.25">
      <c r="A7" s="4" t="s">
        <v>15</v>
      </c>
      <c r="B7" s="4" t="s">
        <v>16</v>
      </c>
      <c r="C7" s="6">
        <v>26</v>
      </c>
      <c r="D7" s="6">
        <v>3</v>
      </c>
      <c r="E7" s="6">
        <v>17</v>
      </c>
      <c r="F7" s="6">
        <v>0</v>
      </c>
      <c r="G7" s="6">
        <v>0</v>
      </c>
      <c r="H7" s="6">
        <f t="shared" si="0"/>
        <v>46</v>
      </c>
      <c r="I7" s="7"/>
      <c r="J7" s="6">
        <v>31</v>
      </c>
      <c r="K7" s="6">
        <v>2</v>
      </c>
      <c r="L7" s="6">
        <v>13</v>
      </c>
      <c r="M7" s="6">
        <v>0</v>
      </c>
      <c r="N7" s="6">
        <v>1</v>
      </c>
      <c r="O7" s="6">
        <f t="shared" si="1"/>
        <v>47</v>
      </c>
      <c r="P7" s="6"/>
      <c r="Q7" s="20">
        <f t="shared" si="2"/>
        <v>-1</v>
      </c>
      <c r="R7" s="21">
        <f t="shared" si="3"/>
        <v>-2.1276595744680851E-2</v>
      </c>
      <c r="S7" s="16"/>
      <c r="T7" s="6">
        <f>C7+May!T7</f>
        <v>110</v>
      </c>
      <c r="U7" s="6">
        <f>D7+May!U7</f>
        <v>12</v>
      </c>
      <c r="V7" s="6">
        <f>E7+May!V7</f>
        <v>48</v>
      </c>
      <c r="W7" s="6">
        <f>F7+May!W7</f>
        <v>4</v>
      </c>
      <c r="X7" s="6">
        <f>G7+May!X7</f>
        <v>5</v>
      </c>
      <c r="Y7" s="6">
        <f t="shared" si="4"/>
        <v>179</v>
      </c>
      <c r="Z7" s="6"/>
      <c r="AA7" s="6">
        <v>138</v>
      </c>
      <c r="AB7" s="6">
        <v>7</v>
      </c>
      <c r="AC7" s="6">
        <v>82</v>
      </c>
      <c r="AD7" s="6">
        <v>4</v>
      </c>
      <c r="AE7" s="6">
        <v>9</v>
      </c>
      <c r="AF7" s="6">
        <f t="shared" si="5"/>
        <v>240</v>
      </c>
    </row>
    <row r="8" spans="1:32" x14ac:dyDescent="0.25">
      <c r="A8" s="4" t="s">
        <v>17</v>
      </c>
      <c r="B8" s="4" t="s">
        <v>18</v>
      </c>
      <c r="C8" s="6">
        <v>15</v>
      </c>
      <c r="D8" s="6">
        <v>19</v>
      </c>
      <c r="E8" s="6">
        <v>7</v>
      </c>
      <c r="F8" s="6">
        <v>21</v>
      </c>
      <c r="G8" s="6">
        <v>0</v>
      </c>
      <c r="H8" s="6">
        <f t="shared" si="0"/>
        <v>62</v>
      </c>
      <c r="I8" s="7"/>
      <c r="J8" s="6">
        <v>25</v>
      </c>
      <c r="K8" s="6">
        <v>20</v>
      </c>
      <c r="L8" s="6">
        <v>11</v>
      </c>
      <c r="M8" s="6">
        <v>33</v>
      </c>
      <c r="N8" s="6">
        <v>5</v>
      </c>
      <c r="O8" s="6">
        <f t="shared" si="1"/>
        <v>94</v>
      </c>
      <c r="P8" s="6"/>
      <c r="Q8" s="20">
        <f t="shared" si="2"/>
        <v>-32</v>
      </c>
      <c r="R8" s="21">
        <f t="shared" si="3"/>
        <v>-0.34042553191489361</v>
      </c>
      <c r="S8" s="16"/>
      <c r="T8" s="6">
        <f>C8+May!T8</f>
        <v>214</v>
      </c>
      <c r="U8" s="6">
        <f>D8+May!U8</f>
        <v>86</v>
      </c>
      <c r="V8" s="6">
        <f>E8+May!V8</f>
        <v>215</v>
      </c>
      <c r="W8" s="6">
        <f>F8+May!W8</f>
        <v>80</v>
      </c>
      <c r="X8" s="6">
        <f>G8+May!X8</f>
        <v>10</v>
      </c>
      <c r="Y8" s="6">
        <f t="shared" si="4"/>
        <v>605</v>
      </c>
      <c r="Z8" s="6"/>
      <c r="AA8" s="6">
        <v>278</v>
      </c>
      <c r="AB8" s="6">
        <v>149</v>
      </c>
      <c r="AC8" s="6">
        <v>253</v>
      </c>
      <c r="AD8" s="6">
        <v>154</v>
      </c>
      <c r="AE8" s="6">
        <v>20</v>
      </c>
      <c r="AF8" s="6">
        <f t="shared" si="5"/>
        <v>854</v>
      </c>
    </row>
    <row r="9" spans="1:32" x14ac:dyDescent="0.25">
      <c r="A9" s="4" t="s">
        <v>19</v>
      </c>
      <c r="B9" s="4" t="s">
        <v>20</v>
      </c>
      <c r="C9" s="8">
        <v>43</v>
      </c>
      <c r="D9" s="8">
        <v>0</v>
      </c>
      <c r="E9" s="8">
        <v>12</v>
      </c>
      <c r="F9" s="8">
        <v>5</v>
      </c>
      <c r="G9" s="8">
        <v>1</v>
      </c>
      <c r="H9" s="8">
        <f>SUM(C9:G9)</f>
        <v>61</v>
      </c>
      <c r="I9" s="7"/>
      <c r="J9" s="8">
        <v>45</v>
      </c>
      <c r="K9" s="8">
        <v>2</v>
      </c>
      <c r="L9" s="8">
        <v>12</v>
      </c>
      <c r="M9" s="8">
        <v>5</v>
      </c>
      <c r="N9" s="8">
        <v>1</v>
      </c>
      <c r="O9" s="8">
        <f t="shared" si="1"/>
        <v>65</v>
      </c>
      <c r="P9" s="6"/>
      <c r="Q9" s="20">
        <f>H9-O9</f>
        <v>-4</v>
      </c>
      <c r="R9" s="21">
        <f t="shared" si="3"/>
        <v>-6.1538461538461542E-2</v>
      </c>
      <c r="S9" s="16"/>
      <c r="T9" s="8">
        <f>C9+May!T9</f>
        <v>277</v>
      </c>
      <c r="U9" s="8">
        <f>D9+May!U9</f>
        <v>14</v>
      </c>
      <c r="V9" s="8">
        <f>E9+May!V9</f>
        <v>116</v>
      </c>
      <c r="W9" s="8">
        <f>F9+May!W9</f>
        <v>45</v>
      </c>
      <c r="X9" s="8">
        <f>G9+May!X9</f>
        <v>33</v>
      </c>
      <c r="Y9" s="8">
        <f t="shared" si="4"/>
        <v>485</v>
      </c>
      <c r="Z9" s="8"/>
      <c r="AA9" s="8">
        <v>228</v>
      </c>
      <c r="AB9" s="8">
        <v>17</v>
      </c>
      <c r="AC9" s="8">
        <v>71</v>
      </c>
      <c r="AD9" s="8">
        <v>47</v>
      </c>
      <c r="AE9" s="8">
        <v>4</v>
      </c>
      <c r="AF9" s="8">
        <f t="shared" si="5"/>
        <v>367</v>
      </c>
    </row>
    <row r="10" spans="1:32" x14ac:dyDescent="0.25">
      <c r="A10" s="4" t="s">
        <v>21</v>
      </c>
      <c r="B10" s="5" t="s">
        <v>22</v>
      </c>
      <c r="C10" s="9">
        <f>SUM(C5:C9)</f>
        <v>152</v>
      </c>
      <c r="D10" s="9">
        <f t="shared" ref="D10:G10" si="6">SUM(D5:D9)</f>
        <v>30</v>
      </c>
      <c r="E10" s="9">
        <f t="shared" si="6"/>
        <v>133</v>
      </c>
      <c r="F10" s="9">
        <f t="shared" si="6"/>
        <v>146</v>
      </c>
      <c r="G10" s="9">
        <f t="shared" si="6"/>
        <v>16</v>
      </c>
      <c r="H10" s="9">
        <f>SUM(H5:H9)</f>
        <v>477</v>
      </c>
      <c r="I10" s="7"/>
      <c r="J10" s="9">
        <f>SUM(J5:J9)</f>
        <v>164</v>
      </c>
      <c r="K10" s="9">
        <f t="shared" ref="K10:Q10" si="7">SUM(K5:K9)</f>
        <v>27</v>
      </c>
      <c r="L10" s="9">
        <f t="shared" si="7"/>
        <v>113</v>
      </c>
      <c r="M10" s="9">
        <f t="shared" si="7"/>
        <v>143</v>
      </c>
      <c r="N10" s="9">
        <f t="shared" si="7"/>
        <v>14</v>
      </c>
      <c r="O10" s="9">
        <f t="shared" si="7"/>
        <v>461</v>
      </c>
      <c r="P10" s="9"/>
      <c r="Q10" s="27">
        <f t="shared" si="7"/>
        <v>16</v>
      </c>
      <c r="R10" s="22"/>
      <c r="S10" s="9"/>
      <c r="T10" s="9">
        <f>SUM(T5:T9)</f>
        <v>1011</v>
      </c>
      <c r="U10" s="9">
        <f t="shared" ref="U10:X10" si="8">SUM(U5:U9)</f>
        <v>150</v>
      </c>
      <c r="V10" s="9">
        <f t="shared" si="8"/>
        <v>866</v>
      </c>
      <c r="W10" s="9">
        <f t="shared" si="8"/>
        <v>495</v>
      </c>
      <c r="X10" s="9">
        <f t="shared" si="8"/>
        <v>137</v>
      </c>
      <c r="Y10" s="9">
        <f>SUM(Y5:Y9)</f>
        <v>2659</v>
      </c>
      <c r="Z10" s="9"/>
      <c r="AA10" s="9">
        <f>SUM(AA5:AA9)</f>
        <v>974</v>
      </c>
      <c r="AB10" s="9">
        <f t="shared" ref="AB10:AF10" si="9">SUM(AB5:AB9)</f>
        <v>215</v>
      </c>
      <c r="AC10" s="9">
        <f t="shared" si="9"/>
        <v>789</v>
      </c>
      <c r="AD10" s="9">
        <f t="shared" si="9"/>
        <v>433</v>
      </c>
      <c r="AE10" s="9">
        <f t="shared" si="9"/>
        <v>86</v>
      </c>
      <c r="AF10" s="9">
        <f t="shared" si="9"/>
        <v>2497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81</v>
      </c>
      <c r="D13" s="6">
        <v>22</v>
      </c>
      <c r="E13" s="6">
        <v>93</v>
      </c>
      <c r="F13" s="6">
        <v>156</v>
      </c>
      <c r="G13" s="6">
        <v>35</v>
      </c>
      <c r="H13" s="6">
        <f t="shared" ref="H13:H17" si="10">SUM(C13:G13)</f>
        <v>387</v>
      </c>
      <c r="I13" s="7"/>
      <c r="J13" s="6">
        <v>79</v>
      </c>
      <c r="K13" s="6">
        <v>29</v>
      </c>
      <c r="L13" s="6">
        <v>78</v>
      </c>
      <c r="M13" s="6">
        <v>150</v>
      </c>
      <c r="N13" s="6">
        <v>9</v>
      </c>
      <c r="O13" s="6">
        <f t="shared" ref="O13:O17" si="11">SUM(J13:N13)</f>
        <v>345</v>
      </c>
      <c r="P13" s="6"/>
      <c r="Q13" s="20">
        <f>H13-O13</f>
        <v>42</v>
      </c>
      <c r="R13" s="21">
        <f t="shared" ref="R13:R17" si="12">IFERROR(Q13/O13,0)</f>
        <v>0.12173913043478261</v>
      </c>
      <c r="S13" s="16"/>
      <c r="T13" s="6">
        <f>C13+May!T13</f>
        <v>587</v>
      </c>
      <c r="U13" s="6">
        <f>D13+May!U13</f>
        <v>119</v>
      </c>
      <c r="V13" s="6">
        <f>E13+May!V13</f>
        <v>654</v>
      </c>
      <c r="W13" s="6">
        <f>F13+May!W13</f>
        <v>394</v>
      </c>
      <c r="X13" s="6">
        <f>G13+May!X13</f>
        <v>121</v>
      </c>
      <c r="Y13" s="6">
        <f t="shared" ref="Y13:Y17" si="13">SUM(T13:X13)</f>
        <v>1875</v>
      </c>
      <c r="Z13" s="6"/>
      <c r="AA13" s="6">
        <v>526</v>
      </c>
      <c r="AB13" s="6">
        <v>175</v>
      </c>
      <c r="AC13" s="6">
        <v>561</v>
      </c>
      <c r="AD13" s="6">
        <v>292</v>
      </c>
      <c r="AE13" s="6">
        <v>69</v>
      </c>
      <c r="AF13" s="6">
        <f t="shared" ref="AF13:AF17" si="14">SUM(AA13:AE13)</f>
        <v>1623</v>
      </c>
    </row>
    <row r="14" spans="1:32" x14ac:dyDescent="0.25">
      <c r="A14" s="4" t="s">
        <v>26</v>
      </c>
      <c r="B14" s="4" t="s">
        <v>27</v>
      </c>
      <c r="C14" s="6">
        <v>38</v>
      </c>
      <c r="D14" s="6">
        <v>0</v>
      </c>
      <c r="E14" s="6">
        <v>9</v>
      </c>
      <c r="F14" s="6">
        <v>1</v>
      </c>
      <c r="G14" s="6">
        <v>1</v>
      </c>
      <c r="H14" s="6">
        <f t="shared" si="10"/>
        <v>49</v>
      </c>
      <c r="I14" s="7"/>
      <c r="J14" s="6">
        <v>47</v>
      </c>
      <c r="K14" s="6">
        <v>9</v>
      </c>
      <c r="L14" s="6">
        <v>1</v>
      </c>
      <c r="M14" s="6">
        <v>2</v>
      </c>
      <c r="N14" s="6">
        <v>0</v>
      </c>
      <c r="O14" s="6">
        <f t="shared" si="11"/>
        <v>59</v>
      </c>
      <c r="P14" s="6"/>
      <c r="Q14" s="20">
        <f t="shared" ref="Q14:Q17" si="15">H14-O14</f>
        <v>-10</v>
      </c>
      <c r="R14" s="21">
        <f t="shared" si="12"/>
        <v>-0.16949152542372881</v>
      </c>
      <c r="S14" s="16"/>
      <c r="T14" s="6">
        <f>C14+May!T14</f>
        <v>228</v>
      </c>
      <c r="U14" s="6">
        <f>D14+May!U14</f>
        <v>4</v>
      </c>
      <c r="V14" s="6">
        <f>E14+May!V14</f>
        <v>44</v>
      </c>
      <c r="W14" s="6">
        <f>F14+May!W14</f>
        <v>2</v>
      </c>
      <c r="X14" s="6">
        <f>G14+May!X14</f>
        <v>9</v>
      </c>
      <c r="Y14" s="6">
        <f t="shared" si="13"/>
        <v>287</v>
      </c>
      <c r="Z14" s="6"/>
      <c r="AA14" s="6">
        <v>186</v>
      </c>
      <c r="AB14" s="6">
        <v>22</v>
      </c>
      <c r="AC14" s="6">
        <v>13</v>
      </c>
      <c r="AD14" s="6">
        <v>3</v>
      </c>
      <c r="AE14" s="6">
        <v>1</v>
      </c>
      <c r="AF14" s="6">
        <f t="shared" si="14"/>
        <v>225</v>
      </c>
    </row>
    <row r="15" spans="1:32" x14ac:dyDescent="0.25">
      <c r="A15" s="4" t="s">
        <v>28</v>
      </c>
      <c r="B15" s="4" t="s">
        <v>29</v>
      </c>
      <c r="C15" s="6">
        <v>6</v>
      </c>
      <c r="D15" s="6">
        <v>6</v>
      </c>
      <c r="E15" s="6">
        <v>2</v>
      </c>
      <c r="F15" s="6">
        <v>0</v>
      </c>
      <c r="G15" s="6">
        <v>0</v>
      </c>
      <c r="H15" s="6">
        <f t="shared" si="10"/>
        <v>14</v>
      </c>
      <c r="I15" s="7"/>
      <c r="J15" s="6">
        <v>2</v>
      </c>
      <c r="K15" s="6">
        <v>0</v>
      </c>
      <c r="L15" s="6">
        <v>1</v>
      </c>
      <c r="M15" s="6">
        <v>0</v>
      </c>
      <c r="N15" s="6">
        <v>1</v>
      </c>
      <c r="O15" s="6">
        <f t="shared" si="11"/>
        <v>4</v>
      </c>
      <c r="P15" s="6"/>
      <c r="Q15" s="20">
        <f t="shared" si="15"/>
        <v>10</v>
      </c>
      <c r="R15" s="21">
        <f t="shared" si="12"/>
        <v>2.5</v>
      </c>
      <c r="S15" s="16"/>
      <c r="T15" s="6">
        <f>C15+May!T15</f>
        <v>25</v>
      </c>
      <c r="U15" s="6">
        <f>D15+May!U15</f>
        <v>7</v>
      </c>
      <c r="V15" s="6">
        <f>E15+May!V15</f>
        <v>12</v>
      </c>
      <c r="W15" s="6">
        <f>F15+May!W15</f>
        <v>3</v>
      </c>
      <c r="X15" s="6">
        <f>G15+May!X15</f>
        <v>4</v>
      </c>
      <c r="Y15" s="6">
        <f t="shared" si="13"/>
        <v>51</v>
      </c>
      <c r="Z15" s="6"/>
      <c r="AA15" s="6">
        <v>23</v>
      </c>
      <c r="AB15" s="6">
        <v>0</v>
      </c>
      <c r="AC15" s="6">
        <v>6</v>
      </c>
      <c r="AD15" s="6">
        <v>0</v>
      </c>
      <c r="AE15" s="6">
        <v>8</v>
      </c>
      <c r="AF15" s="6">
        <f t="shared" si="14"/>
        <v>37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11</v>
      </c>
      <c r="F16" s="6">
        <v>0</v>
      </c>
      <c r="G16" s="6">
        <v>0</v>
      </c>
      <c r="H16" s="6">
        <f t="shared" si="10"/>
        <v>11</v>
      </c>
      <c r="I16" s="7"/>
      <c r="J16" s="6">
        <v>0</v>
      </c>
      <c r="K16" s="6">
        <v>0</v>
      </c>
      <c r="L16" s="6">
        <v>4</v>
      </c>
      <c r="M16" s="6">
        <v>0</v>
      </c>
      <c r="N16" s="6">
        <v>0</v>
      </c>
      <c r="O16" s="6">
        <f t="shared" si="11"/>
        <v>4</v>
      </c>
      <c r="P16" s="6"/>
      <c r="Q16" s="20">
        <f t="shared" si="15"/>
        <v>7</v>
      </c>
      <c r="R16" s="21">
        <f t="shared" si="12"/>
        <v>1.75</v>
      </c>
      <c r="S16" s="16"/>
      <c r="T16" s="6">
        <f>C16+May!T16</f>
        <v>0</v>
      </c>
      <c r="U16" s="6">
        <f>D16+May!U16</f>
        <v>0</v>
      </c>
      <c r="V16" s="6">
        <f>E16+May!V16</f>
        <v>37</v>
      </c>
      <c r="W16" s="6">
        <f>F16+May!W16</f>
        <v>0</v>
      </c>
      <c r="X16" s="6">
        <f>G16+May!X16</f>
        <v>0</v>
      </c>
      <c r="Y16" s="6">
        <f t="shared" si="13"/>
        <v>37</v>
      </c>
      <c r="Z16" s="6"/>
      <c r="AA16" s="6">
        <v>0</v>
      </c>
      <c r="AB16" s="6">
        <v>0</v>
      </c>
      <c r="AC16" s="6">
        <v>28</v>
      </c>
      <c r="AD16" s="6">
        <v>1</v>
      </c>
      <c r="AE16" s="6">
        <v>0</v>
      </c>
      <c r="AF16" s="6">
        <f t="shared" si="14"/>
        <v>29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C17+May!T17</f>
        <v>0</v>
      </c>
      <c r="U17" s="8">
        <f>D17+May!U17</f>
        <v>0</v>
      </c>
      <c r="V17" s="8">
        <f>E17+May!V17</f>
        <v>0</v>
      </c>
      <c r="W17" s="8">
        <f>F17+May!W17</f>
        <v>0</v>
      </c>
      <c r="X17" s="8">
        <f>G17+May!X17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125</v>
      </c>
      <c r="D18" s="9">
        <f t="shared" si="16"/>
        <v>28</v>
      </c>
      <c r="E18" s="9">
        <f t="shared" si="16"/>
        <v>115</v>
      </c>
      <c r="F18" s="9">
        <f t="shared" si="16"/>
        <v>157</v>
      </c>
      <c r="G18" s="9">
        <f t="shared" si="16"/>
        <v>36</v>
      </c>
      <c r="H18" s="9">
        <f t="shared" si="16"/>
        <v>461</v>
      </c>
      <c r="I18" s="7"/>
      <c r="J18" s="9">
        <f t="shared" ref="J18:Q18" si="17">SUM(J13:J17)</f>
        <v>128</v>
      </c>
      <c r="K18" s="9">
        <f t="shared" si="17"/>
        <v>38</v>
      </c>
      <c r="L18" s="9">
        <f t="shared" si="17"/>
        <v>84</v>
      </c>
      <c r="M18" s="9">
        <f t="shared" si="17"/>
        <v>152</v>
      </c>
      <c r="N18" s="9">
        <f t="shared" si="17"/>
        <v>10</v>
      </c>
      <c r="O18" s="9">
        <f t="shared" si="17"/>
        <v>412</v>
      </c>
      <c r="P18" s="9"/>
      <c r="Q18" s="27">
        <f t="shared" si="17"/>
        <v>49</v>
      </c>
      <c r="R18" s="22"/>
      <c r="S18" s="9"/>
      <c r="T18" s="9">
        <f>SUM(T13:T17)</f>
        <v>840</v>
      </c>
      <c r="U18" s="9">
        <f t="shared" ref="U18:Y18" si="18">SUM(U13:U17)</f>
        <v>130</v>
      </c>
      <c r="V18" s="9">
        <f t="shared" si="18"/>
        <v>747</v>
      </c>
      <c r="W18" s="9">
        <f t="shared" si="18"/>
        <v>399</v>
      </c>
      <c r="X18" s="9">
        <f t="shared" si="18"/>
        <v>134</v>
      </c>
      <c r="Y18" s="9">
        <f t="shared" si="18"/>
        <v>2250</v>
      </c>
      <c r="Z18" s="9"/>
      <c r="AA18" s="9">
        <f t="shared" ref="AA18:AF18" si="19">SUM(AA13:AA17)</f>
        <v>735</v>
      </c>
      <c r="AB18" s="9">
        <f t="shared" si="19"/>
        <v>197</v>
      </c>
      <c r="AC18" s="9">
        <f t="shared" si="19"/>
        <v>608</v>
      </c>
      <c r="AD18" s="9">
        <f t="shared" si="19"/>
        <v>296</v>
      </c>
      <c r="AE18" s="9">
        <f t="shared" si="19"/>
        <v>78</v>
      </c>
      <c r="AF18" s="9">
        <f t="shared" si="19"/>
        <v>1914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3</v>
      </c>
      <c r="G20" s="6">
        <v>0</v>
      </c>
      <c r="H20" s="6">
        <f t="shared" ref="H20:H23" si="20">SUM(C20:G20)</f>
        <v>3</v>
      </c>
      <c r="I20" s="7"/>
      <c r="J20" s="6">
        <v>0</v>
      </c>
      <c r="K20" s="6">
        <v>0</v>
      </c>
      <c r="L20" s="6">
        <v>0</v>
      </c>
      <c r="M20" s="6">
        <v>1</v>
      </c>
      <c r="N20" s="6">
        <v>1</v>
      </c>
      <c r="O20" s="6">
        <f t="shared" ref="O20:O23" si="21">SUM(J20:N20)</f>
        <v>2</v>
      </c>
      <c r="P20" s="6"/>
      <c r="Q20" s="20">
        <f t="shared" ref="Q20:Q23" si="22">H20-O20</f>
        <v>1</v>
      </c>
      <c r="R20" s="21">
        <f t="shared" ref="R20:R23" si="23">IFERROR(Q20/O20,0)</f>
        <v>0.5</v>
      </c>
      <c r="S20" s="16"/>
      <c r="T20" s="6">
        <f>C20+May!T20</f>
        <v>2</v>
      </c>
      <c r="U20" s="6">
        <f>D20+May!U20</f>
        <v>0</v>
      </c>
      <c r="V20" s="6">
        <f>E20+May!V20</f>
        <v>1</v>
      </c>
      <c r="W20" s="6">
        <f>F20+May!W20</f>
        <v>7</v>
      </c>
      <c r="X20" s="6">
        <f>G20+May!X20</f>
        <v>2</v>
      </c>
      <c r="Y20" s="6">
        <f t="shared" ref="Y20:Y23" si="24">SUM(T20:X20)</f>
        <v>12</v>
      </c>
      <c r="Z20" s="6"/>
      <c r="AA20" s="6">
        <v>1</v>
      </c>
      <c r="AB20" s="6">
        <v>1</v>
      </c>
      <c r="AC20" s="6">
        <v>1</v>
      </c>
      <c r="AD20" s="6">
        <v>4</v>
      </c>
      <c r="AE20" s="6">
        <v>2</v>
      </c>
      <c r="AF20" s="6">
        <f t="shared" ref="AF20:AF23" si="25">SUM(AA20:AE20)</f>
        <v>9</v>
      </c>
    </row>
    <row r="21" spans="1:32" x14ac:dyDescent="0.25">
      <c r="A21" s="4" t="s">
        <v>39</v>
      </c>
      <c r="B21" s="4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C21+May!T21</f>
        <v>0</v>
      </c>
      <c r="U21" s="6">
        <f>D21+May!U21</f>
        <v>0</v>
      </c>
      <c r="V21" s="6">
        <f>E21+May!V21</f>
        <v>0</v>
      </c>
      <c r="W21" s="6">
        <f>F21+May!W21</f>
        <v>0</v>
      </c>
      <c r="X21" s="6">
        <f>G21+May!X21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2</v>
      </c>
      <c r="AE21" s="6">
        <v>1</v>
      </c>
      <c r="AF21" s="6">
        <f t="shared" si="25"/>
        <v>3</v>
      </c>
    </row>
    <row r="22" spans="1:32" x14ac:dyDescent="0.25">
      <c r="A22" s="4" t="s">
        <v>41</v>
      </c>
      <c r="B22" s="4" t="s">
        <v>42</v>
      </c>
      <c r="C22" s="6">
        <v>20</v>
      </c>
      <c r="D22" s="6">
        <v>0</v>
      </c>
      <c r="E22" s="6">
        <v>18</v>
      </c>
      <c r="F22" s="6">
        <v>8</v>
      </c>
      <c r="G22" s="6">
        <v>2</v>
      </c>
      <c r="H22" s="6">
        <f t="shared" si="20"/>
        <v>48</v>
      </c>
      <c r="I22" s="7"/>
      <c r="J22" s="6">
        <v>18</v>
      </c>
      <c r="K22" s="6">
        <v>0</v>
      </c>
      <c r="L22" s="6">
        <v>18</v>
      </c>
      <c r="M22" s="6">
        <v>9</v>
      </c>
      <c r="N22" s="6">
        <v>3</v>
      </c>
      <c r="O22" s="6">
        <f t="shared" si="21"/>
        <v>48</v>
      </c>
      <c r="P22" s="6"/>
      <c r="Q22" s="20">
        <f t="shared" si="22"/>
        <v>0</v>
      </c>
      <c r="R22" s="21">
        <f t="shared" si="23"/>
        <v>0</v>
      </c>
      <c r="S22" s="16"/>
      <c r="T22" s="6">
        <f>C22+May!T22</f>
        <v>126</v>
      </c>
      <c r="U22" s="6">
        <f>D22+May!U22</f>
        <v>3</v>
      </c>
      <c r="V22" s="6">
        <f>E22+May!V22</f>
        <v>78</v>
      </c>
      <c r="W22" s="6">
        <f>F22+May!W22</f>
        <v>17</v>
      </c>
      <c r="X22" s="6">
        <f>G22+May!X22</f>
        <v>6</v>
      </c>
      <c r="Y22" s="6">
        <f t="shared" si="24"/>
        <v>230</v>
      </c>
      <c r="Z22" s="6"/>
      <c r="AA22" s="6">
        <v>81</v>
      </c>
      <c r="AB22" s="6">
        <v>2</v>
      </c>
      <c r="AC22" s="6">
        <v>58</v>
      </c>
      <c r="AD22" s="6">
        <v>13</v>
      </c>
      <c r="AE22" s="6">
        <v>3</v>
      </c>
      <c r="AF22" s="6">
        <f t="shared" si="25"/>
        <v>157</v>
      </c>
    </row>
    <row r="23" spans="1:32" x14ac:dyDescent="0.25">
      <c r="A23" s="4" t="s">
        <v>43</v>
      </c>
      <c r="B23" s="4" t="s">
        <v>16</v>
      </c>
      <c r="C23" s="6">
        <f>C7</f>
        <v>26</v>
      </c>
      <c r="D23" s="6">
        <f t="shared" ref="D23:G23" si="26">D7</f>
        <v>3</v>
      </c>
      <c r="E23" s="6">
        <f t="shared" si="26"/>
        <v>17</v>
      </c>
      <c r="F23" s="6">
        <f t="shared" si="26"/>
        <v>0</v>
      </c>
      <c r="G23" s="6">
        <f t="shared" si="26"/>
        <v>0</v>
      </c>
      <c r="H23" s="6">
        <f t="shared" si="20"/>
        <v>46</v>
      </c>
      <c r="I23" s="7"/>
      <c r="J23" s="6">
        <v>31</v>
      </c>
      <c r="K23" s="6">
        <v>2</v>
      </c>
      <c r="L23" s="6">
        <v>13</v>
      </c>
      <c r="M23" s="6">
        <v>0</v>
      </c>
      <c r="N23" s="6">
        <v>1</v>
      </c>
      <c r="O23" s="6">
        <f t="shared" si="21"/>
        <v>47</v>
      </c>
      <c r="P23" s="6"/>
      <c r="Q23" s="20">
        <f t="shared" si="22"/>
        <v>-1</v>
      </c>
      <c r="R23" s="21">
        <f t="shared" si="23"/>
        <v>-2.1276595744680851E-2</v>
      </c>
      <c r="S23" s="16"/>
      <c r="T23" s="6">
        <f>C23+May!T23</f>
        <v>110</v>
      </c>
      <c r="U23" s="6">
        <f>D23+May!U23</f>
        <v>12</v>
      </c>
      <c r="V23" s="6">
        <f>E23+May!V23</f>
        <v>48</v>
      </c>
      <c r="W23" s="6">
        <f>F23+May!W23</f>
        <v>4</v>
      </c>
      <c r="X23" s="6">
        <f>G23+May!X23</f>
        <v>5</v>
      </c>
      <c r="Y23" s="6">
        <f t="shared" si="24"/>
        <v>179</v>
      </c>
      <c r="Z23" s="6"/>
      <c r="AA23" s="6">
        <v>138</v>
      </c>
      <c r="AB23" s="6">
        <v>7</v>
      </c>
      <c r="AC23" s="6">
        <v>82</v>
      </c>
      <c r="AD23" s="6">
        <v>4</v>
      </c>
      <c r="AE23" s="6">
        <v>9</v>
      </c>
      <c r="AF23" s="6">
        <f t="shared" si="25"/>
        <v>240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46</v>
      </c>
      <c r="D24" s="11">
        <f t="shared" ref="D24:G24" si="27">SUM(D20:D23)</f>
        <v>3</v>
      </c>
      <c r="E24" s="11">
        <f t="shared" si="27"/>
        <v>35</v>
      </c>
      <c r="F24" s="11">
        <f t="shared" si="27"/>
        <v>11</v>
      </c>
      <c r="G24" s="11">
        <f t="shared" si="27"/>
        <v>2</v>
      </c>
      <c r="H24" s="11">
        <f>SUM(H20:H23)</f>
        <v>97</v>
      </c>
      <c r="I24" s="7"/>
      <c r="J24" s="11">
        <f>SUM(J20:J23)</f>
        <v>49</v>
      </c>
      <c r="K24" s="11">
        <f t="shared" ref="K24:N24" si="28">SUM(K20:K23)</f>
        <v>2</v>
      </c>
      <c r="L24" s="11">
        <f t="shared" si="28"/>
        <v>31</v>
      </c>
      <c r="M24" s="11">
        <f t="shared" si="28"/>
        <v>10</v>
      </c>
      <c r="N24" s="11">
        <f t="shared" si="28"/>
        <v>5</v>
      </c>
      <c r="O24" s="11">
        <f>SUM(O20:O23)</f>
        <v>97</v>
      </c>
      <c r="P24" s="11"/>
      <c r="Q24" s="23">
        <f>SUM(Q20:Q23)</f>
        <v>0</v>
      </c>
      <c r="R24" s="23"/>
      <c r="S24" s="11"/>
      <c r="T24" s="11">
        <f>SUM(T20:T23)</f>
        <v>238</v>
      </c>
      <c r="U24" s="11">
        <f t="shared" ref="U24:X24" si="29">SUM(U20:U23)</f>
        <v>15</v>
      </c>
      <c r="V24" s="11">
        <f t="shared" si="29"/>
        <v>127</v>
      </c>
      <c r="W24" s="11">
        <f t="shared" si="29"/>
        <v>28</v>
      </c>
      <c r="X24" s="11">
        <f t="shared" si="29"/>
        <v>13</v>
      </c>
      <c r="Y24" s="11">
        <f>SUM(Y20:Y23)</f>
        <v>421</v>
      </c>
      <c r="Z24" s="11"/>
      <c r="AA24" s="11">
        <f t="shared" ref="AA24:AE24" si="30">+J24</f>
        <v>49</v>
      </c>
      <c r="AB24" s="11">
        <f t="shared" si="30"/>
        <v>2</v>
      </c>
      <c r="AC24" s="11">
        <f t="shared" si="30"/>
        <v>31</v>
      </c>
      <c r="AD24" s="11">
        <f t="shared" si="30"/>
        <v>10</v>
      </c>
      <c r="AE24" s="11">
        <f t="shared" si="30"/>
        <v>5</v>
      </c>
      <c r="AF24" s="11">
        <f>SUM(AF20:AF23)</f>
        <v>409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171</v>
      </c>
      <c r="D25" s="5">
        <f t="shared" si="31"/>
        <v>31</v>
      </c>
      <c r="E25" s="5">
        <f t="shared" si="31"/>
        <v>150</v>
      </c>
      <c r="F25" s="5">
        <f t="shared" si="31"/>
        <v>168</v>
      </c>
      <c r="G25" s="5">
        <f t="shared" si="31"/>
        <v>38</v>
      </c>
      <c r="H25" s="5">
        <f t="shared" si="31"/>
        <v>558</v>
      </c>
      <c r="J25" s="5">
        <f t="shared" ref="J25:Q25" si="32">J18+J24</f>
        <v>177</v>
      </c>
      <c r="K25" s="5">
        <f t="shared" si="32"/>
        <v>40</v>
      </c>
      <c r="L25" s="5">
        <f t="shared" si="32"/>
        <v>115</v>
      </c>
      <c r="M25" s="5">
        <f t="shared" si="32"/>
        <v>162</v>
      </c>
      <c r="N25" s="5">
        <f t="shared" si="32"/>
        <v>15</v>
      </c>
      <c r="O25" s="5">
        <f t="shared" si="32"/>
        <v>509</v>
      </c>
      <c r="P25" s="5"/>
      <c r="Q25" s="24">
        <f t="shared" si="32"/>
        <v>49</v>
      </c>
      <c r="R25" s="24"/>
      <c r="S25" s="5"/>
      <c r="T25" s="5">
        <f>T18+T24</f>
        <v>1078</v>
      </c>
      <c r="U25" s="5">
        <f t="shared" ref="U25:Y25" si="33">U18+U24</f>
        <v>145</v>
      </c>
      <c r="V25" s="5">
        <f t="shared" si="33"/>
        <v>874</v>
      </c>
      <c r="W25" s="5">
        <f t="shared" si="33"/>
        <v>427</v>
      </c>
      <c r="X25" s="5">
        <f t="shared" si="33"/>
        <v>147</v>
      </c>
      <c r="Y25" s="5">
        <f t="shared" si="33"/>
        <v>2671</v>
      </c>
      <c r="Z25" s="5"/>
      <c r="AA25" s="5">
        <f t="shared" ref="AA25:AF25" si="34">AA18+AA24</f>
        <v>784</v>
      </c>
      <c r="AB25" s="5">
        <f t="shared" si="34"/>
        <v>199</v>
      </c>
      <c r="AC25" s="5">
        <f t="shared" si="34"/>
        <v>639</v>
      </c>
      <c r="AD25" s="5">
        <f t="shared" si="34"/>
        <v>306</v>
      </c>
      <c r="AE25" s="5">
        <f t="shared" si="34"/>
        <v>83</v>
      </c>
      <c r="AF25" s="5">
        <f t="shared" si="34"/>
        <v>2323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0.86206896551724133</v>
      </c>
      <c r="D27" s="12">
        <f t="shared" ref="D27:H27" si="35">D18/(D18+D22)</f>
        <v>1</v>
      </c>
      <c r="E27" s="12">
        <f t="shared" si="35"/>
        <v>0.86466165413533835</v>
      </c>
      <c r="F27" s="12">
        <f t="shared" si="35"/>
        <v>0.95151515151515154</v>
      </c>
      <c r="G27" s="12">
        <f t="shared" si="35"/>
        <v>0.94736842105263153</v>
      </c>
      <c r="H27" s="12">
        <f t="shared" si="35"/>
        <v>0.90569744597249513</v>
      </c>
      <c r="J27" s="12">
        <f>J18/(J18+J22)</f>
        <v>0.87671232876712324</v>
      </c>
      <c r="K27" s="12">
        <f t="shared" ref="K27:O27" si="36">K18/(K18+K22)</f>
        <v>1</v>
      </c>
      <c r="L27" s="12">
        <f t="shared" si="36"/>
        <v>0.82352941176470584</v>
      </c>
      <c r="M27" s="12">
        <f t="shared" si="36"/>
        <v>0.94409937888198758</v>
      </c>
      <c r="N27" s="12">
        <f t="shared" si="36"/>
        <v>0.76923076923076927</v>
      </c>
      <c r="O27" s="12">
        <f t="shared" si="36"/>
        <v>0.89565217391304353</v>
      </c>
      <c r="P27" s="12"/>
      <c r="Q27" s="25"/>
      <c r="R27" s="25"/>
      <c r="S27" s="12"/>
      <c r="T27" s="12">
        <f>T18/(T18+T22)</f>
        <v>0.86956521739130432</v>
      </c>
      <c r="U27" s="12">
        <f>U18/(U18+U22)</f>
        <v>0.97744360902255634</v>
      </c>
      <c r="V27" s="12">
        <f t="shared" ref="V27:Y27" si="37">V18/(V18+V22)</f>
        <v>0.9054545454545454</v>
      </c>
      <c r="W27" s="12">
        <f t="shared" si="37"/>
        <v>0.95913461538461542</v>
      </c>
      <c r="X27" s="12">
        <f t="shared" si="37"/>
        <v>0.95714285714285718</v>
      </c>
      <c r="Y27" s="12">
        <f t="shared" si="37"/>
        <v>0.907258064516129</v>
      </c>
      <c r="Z27" s="12"/>
      <c r="AA27" s="12">
        <f t="shared" ref="AA27:AF27" si="38">AA18/(AA18+AA22)</f>
        <v>0.90073529411764708</v>
      </c>
      <c r="AB27" s="12">
        <f>AB18/(AB18+AB22)</f>
        <v>0.98994974874371855</v>
      </c>
      <c r="AC27" s="12">
        <f t="shared" si="38"/>
        <v>0.91291291291291288</v>
      </c>
      <c r="AD27" s="12">
        <f t="shared" si="38"/>
        <v>0.95792880258899671</v>
      </c>
      <c r="AE27" s="12">
        <f t="shared" si="38"/>
        <v>0.96296296296296291</v>
      </c>
      <c r="AF27" s="12">
        <f t="shared" si="38"/>
        <v>0.9241912119748914</v>
      </c>
    </row>
    <row r="28" spans="1:32" x14ac:dyDescent="0.25">
      <c r="B28" s="5" t="s">
        <v>49</v>
      </c>
      <c r="C28" s="1">
        <v>15</v>
      </c>
      <c r="D28" s="1">
        <v>7</v>
      </c>
      <c r="E28" s="1">
        <v>16</v>
      </c>
      <c r="F28" s="1">
        <v>24</v>
      </c>
      <c r="G28" s="1">
        <v>32</v>
      </c>
      <c r="H28" s="1">
        <v>19</v>
      </c>
      <c r="J28" s="1">
        <v>13</v>
      </c>
      <c r="K28" s="1">
        <v>12</v>
      </c>
      <c r="L28" s="1">
        <v>17</v>
      </c>
      <c r="M28" s="1">
        <v>15</v>
      </c>
      <c r="N28" s="1">
        <v>19</v>
      </c>
      <c r="O28" s="1">
        <v>15</v>
      </c>
      <c r="P28" s="1"/>
      <c r="Q28" s="26"/>
      <c r="R28" s="26"/>
      <c r="S28" s="1"/>
      <c r="T28" s="1">
        <v>18</v>
      </c>
      <c r="U28" s="1">
        <v>11</v>
      </c>
      <c r="V28" s="1">
        <v>20</v>
      </c>
      <c r="W28" s="1">
        <v>21</v>
      </c>
      <c r="X28" s="1">
        <v>64</v>
      </c>
      <c r="Y28" s="1">
        <v>21</v>
      </c>
      <c r="Z28" s="1"/>
      <c r="AA28" s="1">
        <v>16</v>
      </c>
      <c r="AB28" s="1">
        <v>22</v>
      </c>
      <c r="AC28" s="1">
        <v>22</v>
      </c>
      <c r="AD28" s="1">
        <v>28</v>
      </c>
      <c r="AE28" s="1">
        <v>34</v>
      </c>
      <c r="AF28" s="1">
        <v>21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2:H2"/>
    <mergeCell ref="J2:O2"/>
    <mergeCell ref="T2:Y2"/>
    <mergeCell ref="AA2:AF2"/>
    <mergeCell ref="C1:H1"/>
    <mergeCell ref="J1:O1"/>
    <mergeCell ref="Q1:R1"/>
    <mergeCell ref="T1:Y1"/>
    <mergeCell ref="AA1:A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BD1B-AE17-459A-8253-8B8A2DE27C14}">
  <dimension ref="A1:AF31"/>
  <sheetViews>
    <sheetView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V15" sqref="V15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customWidth="1"/>
    <col min="4" max="4" width="6.7109375" customWidth="1"/>
    <col min="5" max="5" width="4.42578125" customWidth="1"/>
    <col min="6" max="6" width="6.28515625" customWidth="1"/>
    <col min="7" max="7" width="6" customWidth="1"/>
    <col min="8" max="8" width="5.5703125" customWidth="1"/>
    <col min="9" max="9" width="5.140625" customWidth="1"/>
    <col min="10" max="10" width="4.5703125" customWidth="1"/>
    <col min="11" max="11" width="6.7109375" customWidth="1"/>
    <col min="12" max="12" width="4.42578125" customWidth="1"/>
    <col min="13" max="13" width="6.28515625" customWidth="1"/>
    <col min="14" max="14" width="6" customWidth="1"/>
    <col min="15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44743</v>
      </c>
      <c r="D2" s="30"/>
      <c r="E2" s="30"/>
      <c r="F2" s="30"/>
      <c r="G2" s="30"/>
      <c r="H2" s="30"/>
      <c r="J2" s="30">
        <v>44378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38</v>
      </c>
      <c r="D5" s="6">
        <v>8</v>
      </c>
      <c r="E5" s="6">
        <v>47</v>
      </c>
      <c r="F5" s="6">
        <v>97</v>
      </c>
      <c r="G5" s="6">
        <v>7</v>
      </c>
      <c r="H5" s="6">
        <f>SUM(C5:G5)</f>
        <v>197</v>
      </c>
      <c r="I5" s="7"/>
      <c r="J5" s="6">
        <v>26</v>
      </c>
      <c r="K5" s="6">
        <v>7</v>
      </c>
      <c r="L5" s="6">
        <v>30</v>
      </c>
      <c r="M5" s="6">
        <v>97</v>
      </c>
      <c r="N5" s="6">
        <v>4</v>
      </c>
      <c r="O5" s="6">
        <f>SUM(J5:N5)</f>
        <v>164</v>
      </c>
      <c r="P5" s="6"/>
      <c r="Q5" s="20">
        <f>H5-O5</f>
        <v>33</v>
      </c>
      <c r="R5" s="21">
        <f>IFERROR(Q5/O5,0)</f>
        <v>0.20121951219512196</v>
      </c>
      <c r="S5" s="16"/>
      <c r="T5" s="6">
        <f>C5+June!T5</f>
        <v>252</v>
      </c>
      <c r="U5" s="6">
        <f>D5+June!U5</f>
        <v>25</v>
      </c>
      <c r="V5" s="6">
        <f>E5+June!V5</f>
        <v>226</v>
      </c>
      <c r="W5" s="6">
        <f>F5+June!W5</f>
        <v>375</v>
      </c>
      <c r="X5" s="6">
        <f>G5+June!X5</f>
        <v>31</v>
      </c>
      <c r="Y5" s="6">
        <f>SUM(T5:X5)</f>
        <v>909</v>
      </c>
      <c r="Z5" s="6"/>
      <c r="AA5" s="6">
        <v>175</v>
      </c>
      <c r="AB5" s="6">
        <v>21</v>
      </c>
      <c r="AC5" s="6">
        <v>130</v>
      </c>
      <c r="AD5" s="6">
        <v>251</v>
      </c>
      <c r="AE5" s="6">
        <v>22</v>
      </c>
      <c r="AF5" s="6">
        <f>SUM(AA5:AE5)</f>
        <v>599</v>
      </c>
    </row>
    <row r="6" spans="1:32" x14ac:dyDescent="0.25">
      <c r="A6" s="4" t="s">
        <v>13</v>
      </c>
      <c r="B6" s="4" t="s">
        <v>14</v>
      </c>
      <c r="C6" s="6">
        <v>55</v>
      </c>
      <c r="D6" s="6">
        <v>2</v>
      </c>
      <c r="E6" s="6">
        <v>40</v>
      </c>
      <c r="F6" s="6">
        <v>8</v>
      </c>
      <c r="G6" s="6">
        <v>11</v>
      </c>
      <c r="H6" s="6">
        <f t="shared" ref="H6:H8" si="0">SUM(C6:G6)</f>
        <v>116</v>
      </c>
      <c r="I6" s="7"/>
      <c r="J6" s="6">
        <v>26</v>
      </c>
      <c r="K6" s="6">
        <v>3</v>
      </c>
      <c r="L6" s="6">
        <v>77</v>
      </c>
      <c r="M6" s="6">
        <v>18</v>
      </c>
      <c r="N6" s="6">
        <v>22</v>
      </c>
      <c r="O6" s="6">
        <f t="shared" ref="O6:O9" si="1">SUM(J6:N6)</f>
        <v>146</v>
      </c>
      <c r="P6" s="6"/>
      <c r="Q6" s="20">
        <f t="shared" ref="Q6:Q8" si="2">H6-O6</f>
        <v>-30</v>
      </c>
      <c r="R6" s="21">
        <f t="shared" ref="R6:R9" si="3">IFERROR(Q6/O6,0)</f>
        <v>-0.20547945205479451</v>
      </c>
      <c r="S6" s="16"/>
      <c r="T6" s="6">
        <f>C6+June!T6</f>
        <v>251</v>
      </c>
      <c r="U6" s="6">
        <f>D6+June!U6</f>
        <v>23</v>
      </c>
      <c r="V6" s="6">
        <f>E6+June!V6</f>
        <v>348</v>
      </c>
      <c r="W6" s="6">
        <f>F6+June!W6</f>
        <v>96</v>
      </c>
      <c r="X6" s="6">
        <f>G6+June!X6</f>
        <v>76</v>
      </c>
      <c r="Y6" s="6">
        <f t="shared" ref="Y6:Y9" si="4">SUM(T6:X6)</f>
        <v>794</v>
      </c>
      <c r="Z6" s="6"/>
      <c r="AA6" s="6">
        <v>207</v>
      </c>
      <c r="AB6" s="6">
        <v>31</v>
      </c>
      <c r="AC6" s="6">
        <v>360</v>
      </c>
      <c r="AD6" s="6">
        <v>92</v>
      </c>
      <c r="AE6" s="6">
        <v>57</v>
      </c>
      <c r="AF6" s="6">
        <f t="shared" ref="AF6:AF9" si="5">SUM(AA6:AE6)</f>
        <v>747</v>
      </c>
    </row>
    <row r="7" spans="1:32" x14ac:dyDescent="0.25">
      <c r="A7" s="4" t="s">
        <v>15</v>
      </c>
      <c r="B7" s="4" t="s">
        <v>16</v>
      </c>
      <c r="C7" s="6">
        <v>22</v>
      </c>
      <c r="D7" s="6">
        <v>3</v>
      </c>
      <c r="E7" s="6">
        <v>13</v>
      </c>
      <c r="F7" s="6">
        <v>1</v>
      </c>
      <c r="G7" s="6">
        <v>1</v>
      </c>
      <c r="H7" s="6">
        <f t="shared" si="0"/>
        <v>40</v>
      </c>
      <c r="I7" s="7"/>
      <c r="J7" s="6">
        <v>23</v>
      </c>
      <c r="K7" s="6">
        <v>2</v>
      </c>
      <c r="L7" s="6">
        <v>20</v>
      </c>
      <c r="M7" s="6">
        <v>0</v>
      </c>
      <c r="N7" s="6">
        <v>1</v>
      </c>
      <c r="O7" s="6">
        <f t="shared" si="1"/>
        <v>46</v>
      </c>
      <c r="P7" s="6"/>
      <c r="Q7" s="20">
        <f t="shared" si="2"/>
        <v>-6</v>
      </c>
      <c r="R7" s="21">
        <f t="shared" si="3"/>
        <v>-0.13043478260869565</v>
      </c>
      <c r="S7" s="16"/>
      <c r="T7" s="6">
        <f>C7+June!T7</f>
        <v>132</v>
      </c>
      <c r="U7" s="6">
        <f>D7+June!U7</f>
        <v>15</v>
      </c>
      <c r="V7" s="6">
        <f>E7+June!V7</f>
        <v>61</v>
      </c>
      <c r="W7" s="6">
        <f>F7+June!W7</f>
        <v>5</v>
      </c>
      <c r="X7" s="6">
        <f>G7+June!X7</f>
        <v>6</v>
      </c>
      <c r="Y7" s="6">
        <f t="shared" si="4"/>
        <v>219</v>
      </c>
      <c r="Z7" s="6"/>
      <c r="AA7" s="6">
        <v>161</v>
      </c>
      <c r="AB7" s="6">
        <v>9</v>
      </c>
      <c r="AC7" s="6">
        <v>102</v>
      </c>
      <c r="AD7" s="6">
        <v>4</v>
      </c>
      <c r="AE7" s="6">
        <v>10</v>
      </c>
      <c r="AF7" s="6">
        <f t="shared" si="5"/>
        <v>286</v>
      </c>
    </row>
    <row r="8" spans="1:32" x14ac:dyDescent="0.25">
      <c r="A8" s="4" t="s">
        <v>17</v>
      </c>
      <c r="B8" s="4" t="s">
        <v>18</v>
      </c>
      <c r="C8" s="6">
        <v>27</v>
      </c>
      <c r="D8" s="6">
        <v>28</v>
      </c>
      <c r="E8" s="6">
        <v>1</v>
      </c>
      <c r="F8" s="6">
        <v>20</v>
      </c>
      <c r="G8" s="6">
        <v>1</v>
      </c>
      <c r="H8" s="6">
        <f t="shared" si="0"/>
        <v>77</v>
      </c>
      <c r="I8" s="7"/>
      <c r="J8" s="6">
        <v>24</v>
      </c>
      <c r="K8" s="6">
        <v>20</v>
      </c>
      <c r="L8" s="6">
        <v>14</v>
      </c>
      <c r="M8" s="6">
        <v>54</v>
      </c>
      <c r="N8" s="6">
        <v>1</v>
      </c>
      <c r="O8" s="6">
        <f t="shared" si="1"/>
        <v>113</v>
      </c>
      <c r="P8" s="6"/>
      <c r="Q8" s="20">
        <f t="shared" si="2"/>
        <v>-36</v>
      </c>
      <c r="R8" s="21">
        <f t="shared" si="3"/>
        <v>-0.31858407079646017</v>
      </c>
      <c r="S8" s="16"/>
      <c r="T8" s="6">
        <f>C8+June!T8</f>
        <v>241</v>
      </c>
      <c r="U8" s="6">
        <f>D8+June!U8</f>
        <v>114</v>
      </c>
      <c r="V8" s="6">
        <f>E8+June!V8</f>
        <v>216</v>
      </c>
      <c r="W8" s="6">
        <f>F8+June!W8</f>
        <v>100</v>
      </c>
      <c r="X8" s="6">
        <f>G8+June!X8</f>
        <v>11</v>
      </c>
      <c r="Y8" s="6">
        <f t="shared" si="4"/>
        <v>682</v>
      </c>
      <c r="Z8" s="6"/>
      <c r="AA8" s="6">
        <v>302</v>
      </c>
      <c r="AB8" s="6">
        <v>169</v>
      </c>
      <c r="AC8" s="6">
        <v>267</v>
      </c>
      <c r="AD8" s="6">
        <v>208</v>
      </c>
      <c r="AE8" s="6">
        <v>21</v>
      </c>
      <c r="AF8" s="6">
        <f t="shared" si="5"/>
        <v>967</v>
      </c>
    </row>
    <row r="9" spans="1:32" x14ac:dyDescent="0.25">
      <c r="A9" s="4" t="s">
        <v>19</v>
      </c>
      <c r="B9" s="4" t="s">
        <v>20</v>
      </c>
      <c r="C9" s="8">
        <v>45</v>
      </c>
      <c r="D9" s="8">
        <v>3</v>
      </c>
      <c r="E9" s="8">
        <v>15</v>
      </c>
      <c r="F9" s="8">
        <v>17</v>
      </c>
      <c r="G9" s="8">
        <v>1</v>
      </c>
      <c r="H9" s="8">
        <f>SUM(C9:G9)</f>
        <v>81</v>
      </c>
      <c r="I9" s="7"/>
      <c r="J9" s="8">
        <v>54</v>
      </c>
      <c r="K9" s="8">
        <v>3</v>
      </c>
      <c r="L9" s="8">
        <v>20</v>
      </c>
      <c r="M9" s="8">
        <v>19</v>
      </c>
      <c r="N9" s="8">
        <v>0</v>
      </c>
      <c r="O9" s="8">
        <f t="shared" si="1"/>
        <v>96</v>
      </c>
      <c r="P9" s="6"/>
      <c r="Q9" s="20">
        <f>H9-O9</f>
        <v>-15</v>
      </c>
      <c r="R9" s="21">
        <f t="shared" si="3"/>
        <v>-0.15625</v>
      </c>
      <c r="S9" s="16"/>
      <c r="T9" s="8">
        <f>C9+June!T9</f>
        <v>322</v>
      </c>
      <c r="U9" s="8">
        <f>D9+June!U9</f>
        <v>17</v>
      </c>
      <c r="V9" s="8">
        <f>E9+June!V9</f>
        <v>131</v>
      </c>
      <c r="W9" s="8">
        <f>F9+June!W9</f>
        <v>62</v>
      </c>
      <c r="X9" s="8">
        <f>G9+June!X9</f>
        <v>34</v>
      </c>
      <c r="Y9" s="8">
        <f t="shared" si="4"/>
        <v>566</v>
      </c>
      <c r="Z9" s="8"/>
      <c r="AA9" s="8">
        <v>282</v>
      </c>
      <c r="AB9" s="8">
        <v>20</v>
      </c>
      <c r="AC9" s="8">
        <v>91</v>
      </c>
      <c r="AD9" s="8">
        <v>66</v>
      </c>
      <c r="AE9" s="8">
        <v>4</v>
      </c>
      <c r="AF9" s="8">
        <f t="shared" si="5"/>
        <v>463</v>
      </c>
    </row>
    <row r="10" spans="1:32" x14ac:dyDescent="0.25">
      <c r="A10" s="4" t="s">
        <v>21</v>
      </c>
      <c r="B10" s="5" t="s">
        <v>22</v>
      </c>
      <c r="C10" s="9">
        <f>SUM(C5:C9)</f>
        <v>187</v>
      </c>
      <c r="D10" s="9">
        <f t="shared" ref="D10:G10" si="6">SUM(D5:D9)</f>
        <v>44</v>
      </c>
      <c r="E10" s="9">
        <f t="shared" si="6"/>
        <v>116</v>
      </c>
      <c r="F10" s="9">
        <f t="shared" si="6"/>
        <v>143</v>
      </c>
      <c r="G10" s="9">
        <f t="shared" si="6"/>
        <v>21</v>
      </c>
      <c r="H10" s="9">
        <f>SUM(H5:H9)</f>
        <v>511</v>
      </c>
      <c r="I10" s="7"/>
      <c r="J10" s="9">
        <f>SUM(J5:J9)</f>
        <v>153</v>
      </c>
      <c r="K10" s="9">
        <f t="shared" ref="K10:Q10" si="7">SUM(K5:K9)</f>
        <v>35</v>
      </c>
      <c r="L10" s="9">
        <f t="shared" si="7"/>
        <v>161</v>
      </c>
      <c r="M10" s="9">
        <f t="shared" si="7"/>
        <v>188</v>
      </c>
      <c r="N10" s="9">
        <f t="shared" si="7"/>
        <v>28</v>
      </c>
      <c r="O10" s="9">
        <f t="shared" si="7"/>
        <v>565</v>
      </c>
      <c r="P10" s="9"/>
      <c r="Q10" s="27">
        <f t="shared" si="7"/>
        <v>-54</v>
      </c>
      <c r="R10" s="22"/>
      <c r="S10" s="9"/>
      <c r="T10" s="9">
        <f>SUM(T5:T9)</f>
        <v>1198</v>
      </c>
      <c r="U10" s="9">
        <f t="shared" ref="U10:X10" si="8">SUM(U5:U9)</f>
        <v>194</v>
      </c>
      <c r="V10" s="9">
        <f t="shared" si="8"/>
        <v>982</v>
      </c>
      <c r="W10" s="9">
        <f t="shared" si="8"/>
        <v>638</v>
      </c>
      <c r="X10" s="9">
        <f t="shared" si="8"/>
        <v>158</v>
      </c>
      <c r="Y10" s="9">
        <f>SUM(Y5:Y9)</f>
        <v>3170</v>
      </c>
      <c r="Z10" s="9"/>
      <c r="AA10" s="9">
        <f>SUM(AA5:AA9)</f>
        <v>1127</v>
      </c>
      <c r="AB10" s="9">
        <f t="shared" ref="AB10:AF10" si="9">SUM(AB5:AB9)</f>
        <v>250</v>
      </c>
      <c r="AC10" s="9">
        <f t="shared" si="9"/>
        <v>950</v>
      </c>
      <c r="AD10" s="9">
        <f t="shared" si="9"/>
        <v>621</v>
      </c>
      <c r="AE10" s="9">
        <f t="shared" si="9"/>
        <v>114</v>
      </c>
      <c r="AF10" s="9">
        <f t="shared" si="9"/>
        <v>3062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96</v>
      </c>
      <c r="D13" s="6">
        <v>21</v>
      </c>
      <c r="E13" s="6">
        <v>81</v>
      </c>
      <c r="F13" s="6">
        <v>153</v>
      </c>
      <c r="G13" s="6">
        <v>18</v>
      </c>
      <c r="H13" s="6">
        <f t="shared" ref="H13:H17" si="10">SUM(C13:G13)</f>
        <v>369</v>
      </c>
      <c r="I13" s="7"/>
      <c r="J13" s="6">
        <v>105</v>
      </c>
      <c r="K13" s="6">
        <v>29</v>
      </c>
      <c r="L13" s="6">
        <v>130</v>
      </c>
      <c r="M13" s="6">
        <v>190</v>
      </c>
      <c r="N13" s="6">
        <v>8</v>
      </c>
      <c r="O13" s="6">
        <f t="shared" ref="O13:O17" si="11">SUM(J13:N13)</f>
        <v>462</v>
      </c>
      <c r="P13" s="6"/>
      <c r="Q13" s="20">
        <f>H13-O13</f>
        <v>-93</v>
      </c>
      <c r="R13" s="21">
        <f t="shared" ref="R13:R17" si="12">IFERROR(Q13/O13,0)</f>
        <v>-0.20129870129870131</v>
      </c>
      <c r="S13" s="16"/>
      <c r="T13" s="6">
        <f>C13+June!T13</f>
        <v>683</v>
      </c>
      <c r="U13" s="6">
        <f>D13+June!U13</f>
        <v>140</v>
      </c>
      <c r="V13" s="6">
        <f>E13+June!V13</f>
        <v>735</v>
      </c>
      <c r="W13" s="6">
        <f>F13+June!W13</f>
        <v>547</v>
      </c>
      <c r="X13" s="6">
        <f>G13+June!X13</f>
        <v>139</v>
      </c>
      <c r="Y13" s="6">
        <f t="shared" ref="Y13:Y17" si="13">SUM(T13:X13)</f>
        <v>2244</v>
      </c>
      <c r="Z13" s="6"/>
      <c r="AA13" s="6">
        <v>631</v>
      </c>
      <c r="AB13" s="6">
        <v>204</v>
      </c>
      <c r="AC13" s="6">
        <v>691</v>
      </c>
      <c r="AD13" s="6">
        <v>482</v>
      </c>
      <c r="AE13" s="6">
        <v>77</v>
      </c>
      <c r="AF13" s="6">
        <f t="shared" ref="AF13:AF17" si="14">SUM(AA13:AE13)</f>
        <v>2085</v>
      </c>
    </row>
    <row r="14" spans="1:32" x14ac:dyDescent="0.25">
      <c r="A14" s="4" t="s">
        <v>26</v>
      </c>
      <c r="B14" s="4" t="s">
        <v>27</v>
      </c>
      <c r="C14" s="6">
        <v>28</v>
      </c>
      <c r="D14" s="6">
        <v>4</v>
      </c>
      <c r="E14" s="6">
        <v>6</v>
      </c>
      <c r="F14" s="6">
        <v>0</v>
      </c>
      <c r="G14" s="6">
        <v>0</v>
      </c>
      <c r="H14" s="6">
        <f t="shared" si="10"/>
        <v>38</v>
      </c>
      <c r="I14" s="7"/>
      <c r="J14" s="6">
        <v>46</v>
      </c>
      <c r="K14" s="6">
        <v>0</v>
      </c>
      <c r="L14" s="6">
        <v>8</v>
      </c>
      <c r="M14" s="6">
        <v>0</v>
      </c>
      <c r="N14" s="6">
        <v>0</v>
      </c>
      <c r="O14" s="6">
        <f t="shared" si="11"/>
        <v>54</v>
      </c>
      <c r="P14" s="6"/>
      <c r="Q14" s="20">
        <f t="shared" ref="Q14:Q17" si="15">H14-O14</f>
        <v>-16</v>
      </c>
      <c r="R14" s="21">
        <f t="shared" si="12"/>
        <v>-0.29629629629629628</v>
      </c>
      <c r="S14" s="16"/>
      <c r="T14" s="6">
        <f>C14+June!T14</f>
        <v>256</v>
      </c>
      <c r="U14" s="6">
        <f>D14+June!U14</f>
        <v>8</v>
      </c>
      <c r="V14" s="6">
        <f>E14+June!V14</f>
        <v>50</v>
      </c>
      <c r="W14" s="6">
        <f>F14+June!W14</f>
        <v>2</v>
      </c>
      <c r="X14" s="6">
        <f>G14+June!X14</f>
        <v>9</v>
      </c>
      <c r="Y14" s="6">
        <f t="shared" si="13"/>
        <v>325</v>
      </c>
      <c r="Z14" s="6"/>
      <c r="AA14" s="6">
        <v>232</v>
      </c>
      <c r="AB14" s="6">
        <v>22</v>
      </c>
      <c r="AC14" s="6">
        <v>21</v>
      </c>
      <c r="AD14" s="6">
        <v>3</v>
      </c>
      <c r="AE14" s="6">
        <v>1</v>
      </c>
      <c r="AF14" s="6">
        <f t="shared" si="14"/>
        <v>279</v>
      </c>
    </row>
    <row r="15" spans="1:32" x14ac:dyDescent="0.25">
      <c r="A15" s="4" t="s">
        <v>28</v>
      </c>
      <c r="B15" s="4" t="s">
        <v>29</v>
      </c>
      <c r="C15" s="6">
        <v>11</v>
      </c>
      <c r="D15" s="6">
        <v>9</v>
      </c>
      <c r="E15" s="6">
        <v>0</v>
      </c>
      <c r="F15" s="6">
        <v>0</v>
      </c>
      <c r="G15" s="6">
        <v>2</v>
      </c>
      <c r="H15" s="6">
        <f t="shared" si="10"/>
        <v>22</v>
      </c>
      <c r="I15" s="7"/>
      <c r="J15" s="6">
        <v>2</v>
      </c>
      <c r="K15" s="6">
        <v>0</v>
      </c>
      <c r="L15" s="6">
        <v>3</v>
      </c>
      <c r="M15" s="6">
        <v>0</v>
      </c>
      <c r="N15" s="6">
        <v>1</v>
      </c>
      <c r="O15" s="6">
        <f t="shared" si="11"/>
        <v>6</v>
      </c>
      <c r="P15" s="6"/>
      <c r="Q15" s="20">
        <f t="shared" si="15"/>
        <v>16</v>
      </c>
      <c r="R15" s="21">
        <f t="shared" si="12"/>
        <v>2.6666666666666665</v>
      </c>
      <c r="S15" s="16"/>
      <c r="T15" s="6">
        <f>C15+June!T15</f>
        <v>36</v>
      </c>
      <c r="U15" s="6">
        <f>D15+June!U15</f>
        <v>16</v>
      </c>
      <c r="V15" s="6">
        <f>E15+June!V15</f>
        <v>12</v>
      </c>
      <c r="W15" s="6">
        <f>F15+June!W15</f>
        <v>3</v>
      </c>
      <c r="X15" s="6">
        <f>G15+June!X15</f>
        <v>6</v>
      </c>
      <c r="Y15" s="6">
        <f t="shared" si="13"/>
        <v>73</v>
      </c>
      <c r="Z15" s="6"/>
      <c r="AA15" s="6">
        <v>25</v>
      </c>
      <c r="AB15" s="6">
        <v>0</v>
      </c>
      <c r="AC15" s="6">
        <v>9</v>
      </c>
      <c r="AD15" s="6">
        <v>0</v>
      </c>
      <c r="AE15" s="6">
        <v>9</v>
      </c>
      <c r="AF15" s="6">
        <f t="shared" si="14"/>
        <v>43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10</v>
      </c>
      <c r="F16" s="6">
        <v>3</v>
      </c>
      <c r="G16" s="6">
        <v>0</v>
      </c>
      <c r="H16" s="6">
        <f t="shared" si="10"/>
        <v>13</v>
      </c>
      <c r="I16" s="7"/>
      <c r="J16" s="6">
        <v>0</v>
      </c>
      <c r="K16" s="6">
        <v>0</v>
      </c>
      <c r="L16" s="6">
        <v>6</v>
      </c>
      <c r="M16" s="6">
        <v>7</v>
      </c>
      <c r="N16" s="6">
        <v>0</v>
      </c>
      <c r="O16" s="6">
        <f t="shared" si="11"/>
        <v>13</v>
      </c>
      <c r="P16" s="6"/>
      <c r="Q16" s="20">
        <f t="shared" si="15"/>
        <v>0</v>
      </c>
      <c r="R16" s="21">
        <f t="shared" si="12"/>
        <v>0</v>
      </c>
      <c r="S16" s="16"/>
      <c r="T16" s="6">
        <f>C16+June!T16</f>
        <v>0</v>
      </c>
      <c r="U16" s="6">
        <f>D16+June!U16</f>
        <v>0</v>
      </c>
      <c r="V16" s="6">
        <f>E16+June!V16</f>
        <v>47</v>
      </c>
      <c r="W16" s="6">
        <f>F16+June!W16</f>
        <v>3</v>
      </c>
      <c r="X16" s="6">
        <f>G16+June!X16</f>
        <v>0</v>
      </c>
      <c r="Y16" s="6">
        <f t="shared" si="13"/>
        <v>50</v>
      </c>
      <c r="Z16" s="6"/>
      <c r="AA16" s="6">
        <v>0</v>
      </c>
      <c r="AB16" s="6">
        <v>0</v>
      </c>
      <c r="AC16" s="6">
        <v>34</v>
      </c>
      <c r="AD16" s="6">
        <v>8</v>
      </c>
      <c r="AE16" s="6">
        <v>0</v>
      </c>
      <c r="AF16" s="6">
        <f t="shared" si="14"/>
        <v>42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C17+June!T17</f>
        <v>0</v>
      </c>
      <c r="U17" s="8">
        <f>D17+June!U17</f>
        <v>0</v>
      </c>
      <c r="V17" s="8">
        <f>E17+June!V17</f>
        <v>0</v>
      </c>
      <c r="W17" s="8">
        <f>F17+June!W17</f>
        <v>0</v>
      </c>
      <c r="X17" s="8">
        <f>G17+June!X17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135</v>
      </c>
      <c r="D18" s="9">
        <f t="shared" si="16"/>
        <v>34</v>
      </c>
      <c r="E18" s="9">
        <f t="shared" si="16"/>
        <v>97</v>
      </c>
      <c r="F18" s="9">
        <f t="shared" si="16"/>
        <v>156</v>
      </c>
      <c r="G18" s="9">
        <f t="shared" si="16"/>
        <v>20</v>
      </c>
      <c r="H18" s="9">
        <f t="shared" si="16"/>
        <v>442</v>
      </c>
      <c r="I18" s="7"/>
      <c r="J18" s="9">
        <f t="shared" ref="J18:Q18" si="17">SUM(J13:J17)</f>
        <v>153</v>
      </c>
      <c r="K18" s="9">
        <f t="shared" si="17"/>
        <v>29</v>
      </c>
      <c r="L18" s="9">
        <f t="shared" si="17"/>
        <v>147</v>
      </c>
      <c r="M18" s="9">
        <f t="shared" si="17"/>
        <v>197</v>
      </c>
      <c r="N18" s="9">
        <f t="shared" si="17"/>
        <v>9</v>
      </c>
      <c r="O18" s="9">
        <f t="shared" si="17"/>
        <v>535</v>
      </c>
      <c r="P18" s="9"/>
      <c r="Q18" s="27">
        <f t="shared" si="17"/>
        <v>-93</v>
      </c>
      <c r="R18" s="22"/>
      <c r="S18" s="9"/>
      <c r="T18" s="9">
        <f>SUM(T13:T17)</f>
        <v>975</v>
      </c>
      <c r="U18" s="9">
        <f t="shared" ref="U18:Y18" si="18">SUM(U13:U17)</f>
        <v>164</v>
      </c>
      <c r="V18" s="9">
        <f t="shared" si="18"/>
        <v>844</v>
      </c>
      <c r="W18" s="9">
        <f t="shared" si="18"/>
        <v>555</v>
      </c>
      <c r="X18" s="9">
        <f t="shared" si="18"/>
        <v>154</v>
      </c>
      <c r="Y18" s="9">
        <f t="shared" si="18"/>
        <v>2692</v>
      </c>
      <c r="Z18" s="9"/>
      <c r="AA18" s="9">
        <f t="shared" ref="AA18:AF18" si="19">SUM(AA13:AA17)</f>
        <v>888</v>
      </c>
      <c r="AB18" s="9">
        <f t="shared" si="19"/>
        <v>226</v>
      </c>
      <c r="AC18" s="9">
        <f t="shared" si="19"/>
        <v>755</v>
      </c>
      <c r="AD18" s="9">
        <f t="shared" si="19"/>
        <v>493</v>
      </c>
      <c r="AE18" s="9">
        <f t="shared" si="19"/>
        <v>87</v>
      </c>
      <c r="AF18" s="9">
        <f t="shared" si="19"/>
        <v>2449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1</v>
      </c>
      <c r="F20" s="6">
        <v>3</v>
      </c>
      <c r="G20" s="6">
        <v>0</v>
      </c>
      <c r="H20" s="6">
        <f t="shared" ref="H20:H23" si="20">SUM(C20:G20)</f>
        <v>4</v>
      </c>
      <c r="I20" s="7"/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f t="shared" ref="O20:O23" si="21">SUM(J20:N20)</f>
        <v>1</v>
      </c>
      <c r="P20" s="6"/>
      <c r="Q20" s="20">
        <f t="shared" ref="Q20:Q23" si="22">H20-O20</f>
        <v>3</v>
      </c>
      <c r="R20" s="21">
        <f t="shared" ref="R20:R23" si="23">IFERROR(Q20/O20,0)</f>
        <v>3</v>
      </c>
      <c r="S20" s="16"/>
      <c r="T20" s="6">
        <f>C20+June!T20</f>
        <v>2</v>
      </c>
      <c r="U20" s="6">
        <f>D20+June!U20</f>
        <v>0</v>
      </c>
      <c r="V20" s="6">
        <f>E20+June!V20</f>
        <v>2</v>
      </c>
      <c r="W20" s="6">
        <f>F20+June!W20</f>
        <v>10</v>
      </c>
      <c r="X20" s="6">
        <f>G20+June!X20</f>
        <v>2</v>
      </c>
      <c r="Y20" s="6">
        <f t="shared" ref="Y20:Y23" si="24">SUM(T20:X20)</f>
        <v>16</v>
      </c>
      <c r="Z20" s="6"/>
      <c r="AA20" s="6">
        <v>1</v>
      </c>
      <c r="AB20" s="6">
        <v>1</v>
      </c>
      <c r="AC20" s="6">
        <v>2</v>
      </c>
      <c r="AD20" s="6">
        <v>4</v>
      </c>
      <c r="AE20" s="6">
        <v>2</v>
      </c>
      <c r="AF20" s="6">
        <f t="shared" ref="AF20:AF23" si="25">SUM(AA20:AE20)</f>
        <v>10</v>
      </c>
    </row>
    <row r="21" spans="1:32" x14ac:dyDescent="0.25">
      <c r="A21" s="4" t="s">
        <v>39</v>
      </c>
      <c r="B21" s="4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C21+June!T21</f>
        <v>0</v>
      </c>
      <c r="U21" s="6">
        <f>D21+June!U21</f>
        <v>0</v>
      </c>
      <c r="V21" s="6">
        <f>E21+June!V21</f>
        <v>0</v>
      </c>
      <c r="W21" s="6">
        <f>F21+June!W21</f>
        <v>0</v>
      </c>
      <c r="X21" s="6">
        <f>G21+June!X21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2</v>
      </c>
      <c r="AE21" s="6">
        <v>1</v>
      </c>
      <c r="AF21" s="6">
        <f t="shared" si="25"/>
        <v>3</v>
      </c>
    </row>
    <row r="22" spans="1:32" x14ac:dyDescent="0.25">
      <c r="A22" s="4" t="s">
        <v>41</v>
      </c>
      <c r="B22" s="4" t="s">
        <v>42</v>
      </c>
      <c r="C22" s="6">
        <v>27</v>
      </c>
      <c r="D22" s="6">
        <v>1</v>
      </c>
      <c r="E22" s="6">
        <v>10</v>
      </c>
      <c r="F22" s="6">
        <v>4</v>
      </c>
      <c r="G22" s="6">
        <v>1</v>
      </c>
      <c r="H22" s="6">
        <f t="shared" si="20"/>
        <v>43</v>
      </c>
      <c r="I22" s="7"/>
      <c r="J22" s="6">
        <v>14</v>
      </c>
      <c r="K22" s="6">
        <v>1</v>
      </c>
      <c r="L22" s="6">
        <v>14</v>
      </c>
      <c r="M22" s="6">
        <v>6</v>
      </c>
      <c r="N22" s="6">
        <v>0</v>
      </c>
      <c r="O22" s="6">
        <f t="shared" si="21"/>
        <v>35</v>
      </c>
      <c r="P22" s="6"/>
      <c r="Q22" s="20">
        <f t="shared" si="22"/>
        <v>8</v>
      </c>
      <c r="R22" s="21">
        <f t="shared" si="23"/>
        <v>0.22857142857142856</v>
      </c>
      <c r="S22" s="16"/>
      <c r="T22" s="6">
        <f>C22+June!T22</f>
        <v>153</v>
      </c>
      <c r="U22" s="6">
        <f>D22+June!U22</f>
        <v>4</v>
      </c>
      <c r="V22" s="6">
        <f>E22+June!V22</f>
        <v>88</v>
      </c>
      <c r="W22" s="6">
        <f>F22+June!W22</f>
        <v>21</v>
      </c>
      <c r="X22" s="6">
        <f>G22+June!X22</f>
        <v>7</v>
      </c>
      <c r="Y22" s="6">
        <f t="shared" si="24"/>
        <v>273</v>
      </c>
      <c r="Z22" s="6"/>
      <c r="AA22" s="6">
        <v>95</v>
      </c>
      <c r="AB22" s="6">
        <v>3</v>
      </c>
      <c r="AC22" s="6">
        <v>72</v>
      </c>
      <c r="AD22" s="6">
        <v>19</v>
      </c>
      <c r="AE22" s="6">
        <v>3</v>
      </c>
      <c r="AF22" s="6">
        <f t="shared" si="25"/>
        <v>192</v>
      </c>
    </row>
    <row r="23" spans="1:32" x14ac:dyDescent="0.25">
      <c r="A23" s="4" t="s">
        <v>43</v>
      </c>
      <c r="B23" s="4" t="s">
        <v>16</v>
      </c>
      <c r="C23" s="6">
        <f>C7</f>
        <v>22</v>
      </c>
      <c r="D23" s="6">
        <f t="shared" ref="D23:G23" si="26">D7</f>
        <v>3</v>
      </c>
      <c r="E23" s="6">
        <f t="shared" si="26"/>
        <v>13</v>
      </c>
      <c r="F23" s="6">
        <f t="shared" si="26"/>
        <v>1</v>
      </c>
      <c r="G23" s="6">
        <f t="shared" si="26"/>
        <v>1</v>
      </c>
      <c r="H23" s="6">
        <f t="shared" si="20"/>
        <v>40</v>
      </c>
      <c r="I23" s="7"/>
      <c r="J23" s="6">
        <v>23</v>
      </c>
      <c r="K23" s="6">
        <v>2</v>
      </c>
      <c r="L23" s="6">
        <v>20</v>
      </c>
      <c r="M23" s="6">
        <v>0</v>
      </c>
      <c r="N23" s="6">
        <v>1</v>
      </c>
      <c r="O23" s="6">
        <f t="shared" si="21"/>
        <v>46</v>
      </c>
      <c r="P23" s="6"/>
      <c r="Q23" s="20">
        <f t="shared" si="22"/>
        <v>-6</v>
      </c>
      <c r="R23" s="21">
        <f t="shared" si="23"/>
        <v>-0.13043478260869565</v>
      </c>
      <c r="S23" s="16"/>
      <c r="T23" s="6">
        <f>C23+June!T23</f>
        <v>132</v>
      </c>
      <c r="U23" s="6">
        <f>D23+June!U23</f>
        <v>15</v>
      </c>
      <c r="V23" s="6">
        <f>E23+June!V23</f>
        <v>61</v>
      </c>
      <c r="W23" s="6">
        <f>F23+June!W23</f>
        <v>5</v>
      </c>
      <c r="X23" s="6">
        <f>G23+June!X23</f>
        <v>6</v>
      </c>
      <c r="Y23" s="6">
        <f t="shared" si="24"/>
        <v>219</v>
      </c>
      <c r="Z23" s="6"/>
      <c r="AA23" s="6">
        <v>161</v>
      </c>
      <c r="AB23" s="6">
        <v>9</v>
      </c>
      <c r="AC23" s="6">
        <v>102</v>
      </c>
      <c r="AD23" s="6">
        <v>4</v>
      </c>
      <c r="AE23" s="6">
        <v>10</v>
      </c>
      <c r="AF23" s="6">
        <f t="shared" si="25"/>
        <v>286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49</v>
      </c>
      <c r="D24" s="11">
        <f t="shared" ref="D24:G24" si="27">SUM(D20:D23)</f>
        <v>4</v>
      </c>
      <c r="E24" s="11">
        <f t="shared" si="27"/>
        <v>24</v>
      </c>
      <c r="F24" s="11">
        <f t="shared" si="27"/>
        <v>8</v>
      </c>
      <c r="G24" s="11">
        <f t="shared" si="27"/>
        <v>2</v>
      </c>
      <c r="H24" s="11">
        <f>SUM(H20:H23)</f>
        <v>87</v>
      </c>
      <c r="I24" s="7"/>
      <c r="J24" s="11">
        <f>SUM(J20:J23)</f>
        <v>37</v>
      </c>
      <c r="K24" s="11">
        <f t="shared" ref="K24:N24" si="28">SUM(K20:K23)</f>
        <v>3</v>
      </c>
      <c r="L24" s="11">
        <f t="shared" si="28"/>
        <v>35</v>
      </c>
      <c r="M24" s="11">
        <f t="shared" si="28"/>
        <v>6</v>
      </c>
      <c r="N24" s="11">
        <f t="shared" si="28"/>
        <v>1</v>
      </c>
      <c r="O24" s="11">
        <f>SUM(O20:O23)</f>
        <v>82</v>
      </c>
      <c r="P24" s="11"/>
      <c r="Q24" s="23">
        <f>SUM(Q20:Q23)</f>
        <v>5</v>
      </c>
      <c r="R24" s="23"/>
      <c r="S24" s="11"/>
      <c r="T24" s="11">
        <f>SUM(T20:T23)</f>
        <v>287</v>
      </c>
      <c r="U24" s="11">
        <f t="shared" ref="U24:X24" si="29">SUM(U20:U23)</f>
        <v>19</v>
      </c>
      <c r="V24" s="11">
        <f t="shared" si="29"/>
        <v>151</v>
      </c>
      <c r="W24" s="11">
        <f t="shared" si="29"/>
        <v>36</v>
      </c>
      <c r="X24" s="11">
        <f t="shared" si="29"/>
        <v>15</v>
      </c>
      <c r="Y24" s="11">
        <f>SUM(Y20:Y23)</f>
        <v>508</v>
      </c>
      <c r="Z24" s="11"/>
      <c r="AA24" s="11">
        <f t="shared" ref="AA24:AE24" si="30">+J24</f>
        <v>37</v>
      </c>
      <c r="AB24" s="11">
        <f t="shared" si="30"/>
        <v>3</v>
      </c>
      <c r="AC24" s="11">
        <f t="shared" si="30"/>
        <v>35</v>
      </c>
      <c r="AD24" s="11">
        <f t="shared" si="30"/>
        <v>6</v>
      </c>
      <c r="AE24" s="11">
        <f t="shared" si="30"/>
        <v>1</v>
      </c>
      <c r="AF24" s="11">
        <f>SUM(AF20:AF23)</f>
        <v>491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184</v>
      </c>
      <c r="D25" s="5">
        <f t="shared" si="31"/>
        <v>38</v>
      </c>
      <c r="E25" s="5">
        <f t="shared" si="31"/>
        <v>121</v>
      </c>
      <c r="F25" s="5">
        <f t="shared" si="31"/>
        <v>164</v>
      </c>
      <c r="G25" s="5">
        <f t="shared" si="31"/>
        <v>22</v>
      </c>
      <c r="H25" s="5">
        <f t="shared" si="31"/>
        <v>529</v>
      </c>
      <c r="J25" s="5">
        <f t="shared" ref="J25:Q25" si="32">J18+J24</f>
        <v>190</v>
      </c>
      <c r="K25" s="5">
        <f t="shared" si="32"/>
        <v>32</v>
      </c>
      <c r="L25" s="5">
        <f t="shared" si="32"/>
        <v>182</v>
      </c>
      <c r="M25" s="5">
        <f t="shared" si="32"/>
        <v>203</v>
      </c>
      <c r="N25" s="5">
        <f t="shared" si="32"/>
        <v>10</v>
      </c>
      <c r="O25" s="5">
        <f t="shared" si="32"/>
        <v>617</v>
      </c>
      <c r="P25" s="5"/>
      <c r="Q25" s="24">
        <f t="shared" si="32"/>
        <v>-88</v>
      </c>
      <c r="R25" s="24"/>
      <c r="S25" s="5"/>
      <c r="T25" s="5">
        <f>T18+T24</f>
        <v>1262</v>
      </c>
      <c r="U25" s="5">
        <f t="shared" ref="U25:Y25" si="33">U18+U24</f>
        <v>183</v>
      </c>
      <c r="V25" s="5">
        <f t="shared" si="33"/>
        <v>995</v>
      </c>
      <c r="W25" s="5">
        <f t="shared" si="33"/>
        <v>591</v>
      </c>
      <c r="X25" s="5">
        <f t="shared" si="33"/>
        <v>169</v>
      </c>
      <c r="Y25" s="5">
        <f t="shared" si="33"/>
        <v>3200</v>
      </c>
      <c r="Z25" s="5"/>
      <c r="AA25" s="5">
        <f t="shared" ref="AA25:AF25" si="34">AA18+AA24</f>
        <v>925</v>
      </c>
      <c r="AB25" s="5">
        <f t="shared" si="34"/>
        <v>229</v>
      </c>
      <c r="AC25" s="5">
        <f t="shared" si="34"/>
        <v>790</v>
      </c>
      <c r="AD25" s="5">
        <f t="shared" si="34"/>
        <v>499</v>
      </c>
      <c r="AE25" s="5">
        <f t="shared" si="34"/>
        <v>88</v>
      </c>
      <c r="AF25" s="5">
        <f t="shared" si="34"/>
        <v>2940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0.83333333333333337</v>
      </c>
      <c r="D27" s="12">
        <f t="shared" ref="D27:H27" si="35">D18/(D18+D22)</f>
        <v>0.97142857142857142</v>
      </c>
      <c r="E27" s="12">
        <f t="shared" si="35"/>
        <v>0.90654205607476634</v>
      </c>
      <c r="F27" s="12">
        <f t="shared" si="35"/>
        <v>0.97499999999999998</v>
      </c>
      <c r="G27" s="12">
        <f t="shared" si="35"/>
        <v>0.95238095238095233</v>
      </c>
      <c r="H27" s="12">
        <f t="shared" si="35"/>
        <v>0.91134020618556699</v>
      </c>
      <c r="J27" s="12">
        <f>J18/(J18+J22)</f>
        <v>0.91616766467065869</v>
      </c>
      <c r="K27" s="12">
        <f t="shared" ref="K27:O27" si="36">K18/(K18+K22)</f>
        <v>0.96666666666666667</v>
      </c>
      <c r="L27" s="12">
        <f t="shared" si="36"/>
        <v>0.91304347826086951</v>
      </c>
      <c r="M27" s="12">
        <f t="shared" si="36"/>
        <v>0.97044334975369462</v>
      </c>
      <c r="N27" s="12">
        <f t="shared" si="36"/>
        <v>1</v>
      </c>
      <c r="O27" s="12">
        <f t="shared" si="36"/>
        <v>0.93859649122807021</v>
      </c>
      <c r="P27" s="12"/>
      <c r="Q27" s="25"/>
      <c r="R27" s="25"/>
      <c r="S27" s="12"/>
      <c r="T27" s="12">
        <f>T18/(T18+T22)</f>
        <v>0.86436170212765961</v>
      </c>
      <c r="U27" s="12">
        <f>U18/(U18+U22)</f>
        <v>0.97619047619047616</v>
      </c>
      <c r="V27" s="12">
        <f t="shared" ref="V27:Y27" si="37">V18/(V18+V22)</f>
        <v>0.90557939914163088</v>
      </c>
      <c r="W27" s="12">
        <f t="shared" si="37"/>
        <v>0.96354166666666663</v>
      </c>
      <c r="X27" s="12">
        <f t="shared" si="37"/>
        <v>0.95652173913043481</v>
      </c>
      <c r="Y27" s="12">
        <f t="shared" si="37"/>
        <v>0.90792580101180442</v>
      </c>
      <c r="Z27" s="12"/>
      <c r="AA27" s="12">
        <f t="shared" ref="AA27:AF27" si="38">AA18/(AA18+AA22)</f>
        <v>0.90335707019328582</v>
      </c>
      <c r="AB27" s="12">
        <f>AB18/(AB18+AB22)</f>
        <v>0.98689956331877726</v>
      </c>
      <c r="AC27" s="12">
        <f t="shared" si="38"/>
        <v>0.91293833131801694</v>
      </c>
      <c r="AD27" s="12">
        <f t="shared" si="38"/>
        <v>0.962890625</v>
      </c>
      <c r="AE27" s="12">
        <f t="shared" si="38"/>
        <v>0.96666666666666667</v>
      </c>
      <c r="AF27" s="12">
        <f t="shared" si="38"/>
        <v>0.92730026505111696</v>
      </c>
    </row>
    <row r="28" spans="1:32" x14ac:dyDescent="0.25">
      <c r="B28" s="5" t="s">
        <v>49</v>
      </c>
      <c r="C28" s="1">
        <v>17</v>
      </c>
      <c r="D28" s="1">
        <v>6</v>
      </c>
      <c r="E28" s="1">
        <v>25</v>
      </c>
      <c r="F28" s="1">
        <v>31</v>
      </c>
      <c r="G28" s="1">
        <v>49</v>
      </c>
      <c r="H28" s="1">
        <v>24</v>
      </c>
      <c r="J28" s="1">
        <v>21</v>
      </c>
      <c r="K28" s="1">
        <v>8</v>
      </c>
      <c r="L28" s="1">
        <v>31</v>
      </c>
      <c r="M28" s="1">
        <v>22</v>
      </c>
      <c r="N28" s="1">
        <v>38</v>
      </c>
      <c r="O28" s="1">
        <v>24</v>
      </c>
      <c r="P28" s="1"/>
      <c r="Q28" s="26"/>
      <c r="R28" s="26"/>
      <c r="S28" s="1"/>
      <c r="T28" s="1">
        <v>18</v>
      </c>
      <c r="U28" s="1">
        <v>6</v>
      </c>
      <c r="V28" s="1">
        <v>20</v>
      </c>
      <c r="W28" s="1">
        <v>25</v>
      </c>
      <c r="X28" s="1">
        <v>62</v>
      </c>
      <c r="Y28" s="1">
        <v>22</v>
      </c>
      <c r="Z28" s="1"/>
      <c r="AA28" s="1">
        <v>18</v>
      </c>
      <c r="AB28" s="1">
        <v>11</v>
      </c>
      <c r="AC28" s="1">
        <v>23</v>
      </c>
      <c r="AD28" s="1">
        <v>26</v>
      </c>
      <c r="AE28" s="1">
        <v>34</v>
      </c>
      <c r="AF28" s="1">
        <v>21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2:H2"/>
    <mergeCell ref="J2:O2"/>
    <mergeCell ref="T2:Y2"/>
    <mergeCell ref="AA2:AF2"/>
    <mergeCell ref="C1:H1"/>
    <mergeCell ref="J1:O1"/>
    <mergeCell ref="Q1:R1"/>
    <mergeCell ref="T1:Y1"/>
    <mergeCell ref="AA1:AF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DA8A5-08F3-49A9-9EC0-3F50F58D26DA}">
  <dimension ref="A1:AF31"/>
  <sheetViews>
    <sheetView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F22" sqref="F22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customWidth="1"/>
    <col min="4" max="4" width="6.7109375" customWidth="1"/>
    <col min="5" max="5" width="4.42578125" customWidth="1"/>
    <col min="6" max="6" width="6.28515625" customWidth="1"/>
    <col min="7" max="7" width="6" customWidth="1"/>
    <col min="8" max="8" width="5.5703125" customWidth="1"/>
    <col min="9" max="9" width="5.140625" customWidth="1"/>
    <col min="10" max="10" width="4.5703125" customWidth="1"/>
    <col min="11" max="11" width="6.7109375" customWidth="1"/>
    <col min="12" max="12" width="4.42578125" customWidth="1"/>
    <col min="13" max="13" width="6.28515625" customWidth="1"/>
    <col min="14" max="14" width="6" customWidth="1"/>
    <col min="15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44774</v>
      </c>
      <c r="D2" s="30"/>
      <c r="E2" s="30"/>
      <c r="F2" s="30"/>
      <c r="G2" s="30"/>
      <c r="H2" s="30"/>
      <c r="J2" s="30">
        <v>44409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55</v>
      </c>
      <c r="D5" s="6">
        <v>12</v>
      </c>
      <c r="E5" s="6">
        <v>44</v>
      </c>
      <c r="F5" s="6">
        <v>104</v>
      </c>
      <c r="G5" s="6">
        <v>10</v>
      </c>
      <c r="H5" s="6">
        <f>SUM(C5:G5)</f>
        <v>225</v>
      </c>
      <c r="I5" s="7"/>
      <c r="J5" s="6">
        <v>26</v>
      </c>
      <c r="K5" s="6">
        <v>1</v>
      </c>
      <c r="L5" s="6">
        <v>45</v>
      </c>
      <c r="M5" s="6">
        <v>135</v>
      </c>
      <c r="N5" s="6">
        <v>6</v>
      </c>
      <c r="O5" s="6">
        <f>SUM(J5:N5)</f>
        <v>213</v>
      </c>
      <c r="P5" s="6"/>
      <c r="Q5" s="20">
        <f>H5-O5</f>
        <v>12</v>
      </c>
      <c r="R5" s="21">
        <f>IFERROR(Q5/O5,0)</f>
        <v>5.6338028169014086E-2</v>
      </c>
      <c r="S5" s="16"/>
      <c r="T5" s="6">
        <f>C5+July!T5</f>
        <v>307</v>
      </c>
      <c r="U5" s="6">
        <f>D5+July!U5</f>
        <v>37</v>
      </c>
      <c r="V5" s="6">
        <f>E5+July!V5</f>
        <v>270</v>
      </c>
      <c r="W5" s="6">
        <f>F5+July!W5</f>
        <v>479</v>
      </c>
      <c r="X5" s="6">
        <f>G5+July!X5</f>
        <v>41</v>
      </c>
      <c r="Y5" s="6">
        <f>SUM(T5:X5)</f>
        <v>1134</v>
      </c>
      <c r="Z5" s="6"/>
      <c r="AA5" s="6">
        <v>201</v>
      </c>
      <c r="AB5" s="6">
        <v>22</v>
      </c>
      <c r="AC5" s="6">
        <v>175</v>
      </c>
      <c r="AD5" s="6">
        <v>386</v>
      </c>
      <c r="AE5" s="6">
        <v>28</v>
      </c>
      <c r="AF5" s="6">
        <f>SUM(AA5:AE5)</f>
        <v>812</v>
      </c>
    </row>
    <row r="6" spans="1:32" x14ac:dyDescent="0.25">
      <c r="A6" s="4" t="s">
        <v>13</v>
      </c>
      <c r="B6" s="4" t="s">
        <v>14</v>
      </c>
      <c r="C6" s="6">
        <v>51</v>
      </c>
      <c r="D6" s="6">
        <v>5</v>
      </c>
      <c r="E6" s="6">
        <v>65</v>
      </c>
      <c r="F6" s="6">
        <v>27</v>
      </c>
      <c r="G6" s="6">
        <v>14</v>
      </c>
      <c r="H6" s="6">
        <f t="shared" ref="H6:H8" si="0">SUM(C6:G6)</f>
        <v>162</v>
      </c>
      <c r="I6" s="7"/>
      <c r="J6" s="6">
        <v>31</v>
      </c>
      <c r="K6" s="6">
        <v>6</v>
      </c>
      <c r="L6" s="6">
        <v>38</v>
      </c>
      <c r="M6" s="6">
        <v>8</v>
      </c>
      <c r="N6" s="6">
        <v>3</v>
      </c>
      <c r="O6" s="6">
        <f t="shared" ref="O6:O9" si="1">SUM(J6:N6)</f>
        <v>86</v>
      </c>
      <c r="P6" s="6"/>
      <c r="Q6" s="20">
        <f t="shared" ref="Q6:Q8" si="2">H6-O6</f>
        <v>76</v>
      </c>
      <c r="R6" s="21">
        <f t="shared" ref="R6:R9" si="3">IFERROR(Q6/O6,0)</f>
        <v>0.88372093023255816</v>
      </c>
      <c r="S6" s="16"/>
      <c r="T6" s="6">
        <f>C6+July!T6</f>
        <v>302</v>
      </c>
      <c r="U6" s="6">
        <f>D6+July!U6</f>
        <v>28</v>
      </c>
      <c r="V6" s="6">
        <f>E6+July!V6</f>
        <v>413</v>
      </c>
      <c r="W6" s="6">
        <f>F6+July!W6</f>
        <v>123</v>
      </c>
      <c r="X6" s="6">
        <f>G6+July!X6</f>
        <v>90</v>
      </c>
      <c r="Y6" s="6">
        <f t="shared" ref="Y6:Y9" si="4">SUM(T6:X6)</f>
        <v>956</v>
      </c>
      <c r="Z6" s="6"/>
      <c r="AA6" s="6">
        <v>238</v>
      </c>
      <c r="AB6" s="6">
        <v>37</v>
      </c>
      <c r="AC6" s="6">
        <v>398</v>
      </c>
      <c r="AD6" s="6">
        <v>100</v>
      </c>
      <c r="AE6" s="6">
        <v>60</v>
      </c>
      <c r="AF6" s="6">
        <f t="shared" ref="AF6:AF9" si="5">SUM(AA6:AE6)</f>
        <v>833</v>
      </c>
    </row>
    <row r="7" spans="1:32" x14ac:dyDescent="0.25">
      <c r="A7" s="4" t="s">
        <v>15</v>
      </c>
      <c r="B7" s="4" t="s">
        <v>16</v>
      </c>
      <c r="C7" s="6">
        <v>34</v>
      </c>
      <c r="D7" s="6">
        <v>2</v>
      </c>
      <c r="E7" s="6">
        <v>12</v>
      </c>
      <c r="F7" s="6">
        <v>0</v>
      </c>
      <c r="G7" s="6">
        <v>1</v>
      </c>
      <c r="H7" s="6">
        <f t="shared" si="0"/>
        <v>49</v>
      </c>
      <c r="I7" s="7"/>
      <c r="J7" s="6">
        <v>31</v>
      </c>
      <c r="K7" s="6">
        <v>4</v>
      </c>
      <c r="L7" s="6">
        <v>13</v>
      </c>
      <c r="M7" s="6">
        <v>1</v>
      </c>
      <c r="N7" s="6">
        <v>1</v>
      </c>
      <c r="O7" s="6">
        <f t="shared" si="1"/>
        <v>50</v>
      </c>
      <c r="P7" s="6"/>
      <c r="Q7" s="20">
        <f t="shared" si="2"/>
        <v>-1</v>
      </c>
      <c r="R7" s="21">
        <f t="shared" si="3"/>
        <v>-0.02</v>
      </c>
      <c r="S7" s="16"/>
      <c r="T7" s="6">
        <f>C7+July!T7</f>
        <v>166</v>
      </c>
      <c r="U7" s="6">
        <f>D7+July!U7</f>
        <v>17</v>
      </c>
      <c r="V7" s="6">
        <f>E7+July!V7</f>
        <v>73</v>
      </c>
      <c r="W7" s="6">
        <f>F7+July!W7</f>
        <v>5</v>
      </c>
      <c r="X7" s="6">
        <f>G7+July!X7</f>
        <v>7</v>
      </c>
      <c r="Y7" s="6">
        <f t="shared" si="4"/>
        <v>268</v>
      </c>
      <c r="Z7" s="6"/>
      <c r="AA7" s="6">
        <v>192</v>
      </c>
      <c r="AB7" s="6">
        <v>13</v>
      </c>
      <c r="AC7" s="6">
        <v>115</v>
      </c>
      <c r="AD7" s="6">
        <v>5</v>
      </c>
      <c r="AE7" s="6">
        <v>11</v>
      </c>
      <c r="AF7" s="6">
        <f t="shared" si="5"/>
        <v>336</v>
      </c>
    </row>
    <row r="8" spans="1:32" x14ac:dyDescent="0.25">
      <c r="A8" s="4" t="s">
        <v>17</v>
      </c>
      <c r="B8" s="4" t="s">
        <v>18</v>
      </c>
      <c r="C8" s="6">
        <v>33</v>
      </c>
      <c r="D8" s="6">
        <v>15</v>
      </c>
      <c r="E8" s="6">
        <v>2</v>
      </c>
      <c r="F8" s="6">
        <v>6</v>
      </c>
      <c r="G8" s="6">
        <v>2</v>
      </c>
      <c r="H8" s="6">
        <f t="shared" si="0"/>
        <v>58</v>
      </c>
      <c r="I8" s="7"/>
      <c r="J8" s="6">
        <v>32</v>
      </c>
      <c r="K8" s="6">
        <v>15</v>
      </c>
      <c r="L8" s="6">
        <v>16</v>
      </c>
      <c r="M8" s="6">
        <v>67</v>
      </c>
      <c r="N8" s="6">
        <v>2</v>
      </c>
      <c r="O8" s="6">
        <f t="shared" si="1"/>
        <v>132</v>
      </c>
      <c r="P8" s="6"/>
      <c r="Q8" s="20">
        <f t="shared" si="2"/>
        <v>-74</v>
      </c>
      <c r="R8" s="21">
        <f t="shared" si="3"/>
        <v>-0.56060606060606055</v>
      </c>
      <c r="S8" s="16"/>
      <c r="T8" s="6">
        <f>C8+July!T8</f>
        <v>274</v>
      </c>
      <c r="U8" s="6">
        <f>D8+July!U8</f>
        <v>129</v>
      </c>
      <c r="V8" s="6">
        <f>E8+July!V8</f>
        <v>218</v>
      </c>
      <c r="W8" s="6">
        <f>F8+July!W8</f>
        <v>106</v>
      </c>
      <c r="X8" s="6">
        <f>G8+July!X8</f>
        <v>13</v>
      </c>
      <c r="Y8" s="6">
        <f t="shared" si="4"/>
        <v>740</v>
      </c>
      <c r="Z8" s="6"/>
      <c r="AA8" s="6">
        <v>334</v>
      </c>
      <c r="AB8" s="6">
        <v>184</v>
      </c>
      <c r="AC8" s="6">
        <v>283</v>
      </c>
      <c r="AD8" s="6">
        <v>275</v>
      </c>
      <c r="AE8" s="6">
        <v>23</v>
      </c>
      <c r="AF8" s="6">
        <f t="shared" si="5"/>
        <v>1099</v>
      </c>
    </row>
    <row r="9" spans="1:32" x14ac:dyDescent="0.25">
      <c r="A9" s="4" t="s">
        <v>19</v>
      </c>
      <c r="B9" s="4" t="s">
        <v>20</v>
      </c>
      <c r="C9" s="8">
        <v>41</v>
      </c>
      <c r="D9" s="8">
        <v>4</v>
      </c>
      <c r="E9" s="8">
        <v>17</v>
      </c>
      <c r="F9" s="8">
        <v>17</v>
      </c>
      <c r="G9" s="8">
        <v>10</v>
      </c>
      <c r="H9" s="8">
        <f>SUM(C9:G9)</f>
        <v>89</v>
      </c>
      <c r="I9" s="7"/>
      <c r="J9" s="8">
        <v>48</v>
      </c>
      <c r="K9" s="8">
        <v>4</v>
      </c>
      <c r="L9" s="8">
        <v>14</v>
      </c>
      <c r="M9" s="8">
        <v>8</v>
      </c>
      <c r="N9" s="8">
        <v>1</v>
      </c>
      <c r="O9" s="8">
        <f t="shared" si="1"/>
        <v>75</v>
      </c>
      <c r="P9" s="6"/>
      <c r="Q9" s="20">
        <f>H9-O9</f>
        <v>14</v>
      </c>
      <c r="R9" s="21">
        <f t="shared" si="3"/>
        <v>0.18666666666666668</v>
      </c>
      <c r="S9" s="16"/>
      <c r="T9" s="8">
        <f>C9+July!T9</f>
        <v>363</v>
      </c>
      <c r="U9" s="8">
        <f>D9+July!U9</f>
        <v>21</v>
      </c>
      <c r="V9" s="8">
        <f>E9+July!V9</f>
        <v>148</v>
      </c>
      <c r="W9" s="8">
        <f>F9+July!W9</f>
        <v>79</v>
      </c>
      <c r="X9" s="8">
        <f>G9+July!X9</f>
        <v>44</v>
      </c>
      <c r="Y9" s="8">
        <f t="shared" si="4"/>
        <v>655</v>
      </c>
      <c r="Z9" s="8"/>
      <c r="AA9" s="8">
        <v>330</v>
      </c>
      <c r="AB9" s="8">
        <v>24</v>
      </c>
      <c r="AC9" s="8">
        <v>105</v>
      </c>
      <c r="AD9" s="8">
        <v>74</v>
      </c>
      <c r="AE9" s="8">
        <v>5</v>
      </c>
      <c r="AF9" s="8">
        <f t="shared" si="5"/>
        <v>538</v>
      </c>
    </row>
    <row r="10" spans="1:32" x14ac:dyDescent="0.25">
      <c r="A10" s="4" t="s">
        <v>21</v>
      </c>
      <c r="B10" s="5" t="s">
        <v>22</v>
      </c>
      <c r="C10" s="9">
        <f>SUM(C5:C9)</f>
        <v>214</v>
      </c>
      <c r="D10" s="9">
        <f t="shared" ref="D10:G10" si="6">SUM(D5:D9)</f>
        <v>38</v>
      </c>
      <c r="E10" s="9">
        <f t="shared" si="6"/>
        <v>140</v>
      </c>
      <c r="F10" s="9">
        <f t="shared" si="6"/>
        <v>154</v>
      </c>
      <c r="G10" s="9">
        <f t="shared" si="6"/>
        <v>37</v>
      </c>
      <c r="H10" s="9">
        <f>SUM(H5:H9)</f>
        <v>583</v>
      </c>
      <c r="I10" s="7"/>
      <c r="J10" s="9">
        <f>SUM(J5:J9)</f>
        <v>168</v>
      </c>
      <c r="K10" s="9">
        <f t="shared" ref="K10:Q10" si="7">SUM(K5:K9)</f>
        <v>30</v>
      </c>
      <c r="L10" s="9">
        <f t="shared" si="7"/>
        <v>126</v>
      </c>
      <c r="M10" s="9">
        <f t="shared" si="7"/>
        <v>219</v>
      </c>
      <c r="N10" s="9">
        <f t="shared" si="7"/>
        <v>13</v>
      </c>
      <c r="O10" s="9">
        <f t="shared" si="7"/>
        <v>556</v>
      </c>
      <c r="P10" s="9"/>
      <c r="Q10" s="27">
        <f t="shared" si="7"/>
        <v>27</v>
      </c>
      <c r="R10" s="22"/>
      <c r="S10" s="9"/>
      <c r="T10" s="9">
        <f>SUM(T5:T9)</f>
        <v>1412</v>
      </c>
      <c r="U10" s="9">
        <f t="shared" ref="U10:X10" si="8">SUM(U5:U9)</f>
        <v>232</v>
      </c>
      <c r="V10" s="9">
        <f t="shared" si="8"/>
        <v>1122</v>
      </c>
      <c r="W10" s="9">
        <f t="shared" si="8"/>
        <v>792</v>
      </c>
      <c r="X10" s="9">
        <f t="shared" si="8"/>
        <v>195</v>
      </c>
      <c r="Y10" s="9">
        <f>SUM(Y5:Y9)</f>
        <v>3753</v>
      </c>
      <c r="Z10" s="9"/>
      <c r="AA10" s="9">
        <f>SUM(AA5:AA9)</f>
        <v>1295</v>
      </c>
      <c r="AB10" s="9">
        <f t="shared" ref="AB10:AF10" si="9">SUM(AB5:AB9)</f>
        <v>280</v>
      </c>
      <c r="AC10" s="9">
        <f t="shared" si="9"/>
        <v>1076</v>
      </c>
      <c r="AD10" s="9">
        <f t="shared" si="9"/>
        <v>840</v>
      </c>
      <c r="AE10" s="9">
        <f t="shared" si="9"/>
        <v>127</v>
      </c>
      <c r="AF10" s="9">
        <f t="shared" si="9"/>
        <v>3618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104</v>
      </c>
      <c r="D13" s="6">
        <v>19</v>
      </c>
      <c r="E13" s="6">
        <v>116</v>
      </c>
      <c r="F13" s="6">
        <v>148</v>
      </c>
      <c r="G13" s="6">
        <v>23</v>
      </c>
      <c r="H13" s="6">
        <f t="shared" ref="H13:H17" si="10">SUM(C13:G13)</f>
        <v>410</v>
      </c>
      <c r="I13" s="7"/>
      <c r="J13" s="6">
        <v>91</v>
      </c>
      <c r="K13" s="6">
        <v>23</v>
      </c>
      <c r="L13" s="6">
        <v>109</v>
      </c>
      <c r="M13" s="6">
        <v>177</v>
      </c>
      <c r="N13" s="6">
        <v>21</v>
      </c>
      <c r="O13" s="6">
        <f t="shared" ref="O13:O17" si="11">SUM(J13:N13)</f>
        <v>421</v>
      </c>
      <c r="P13" s="6"/>
      <c r="Q13" s="20">
        <f>H13-O13</f>
        <v>-11</v>
      </c>
      <c r="R13" s="21">
        <f t="shared" ref="R13:R17" si="12">IFERROR(Q13/O13,0)</f>
        <v>-2.6128266033254157E-2</v>
      </c>
      <c r="S13" s="16"/>
      <c r="T13" s="6">
        <f>C13+July!T13</f>
        <v>787</v>
      </c>
      <c r="U13" s="6">
        <f>D13+July!U13</f>
        <v>159</v>
      </c>
      <c r="V13" s="6">
        <f>E13+July!V13</f>
        <v>851</v>
      </c>
      <c r="W13" s="6">
        <f>F13+July!W13</f>
        <v>695</v>
      </c>
      <c r="X13" s="6">
        <f>G13+July!X13</f>
        <v>162</v>
      </c>
      <c r="Y13" s="6">
        <f t="shared" ref="Y13:Y17" si="13">SUM(T13:X13)</f>
        <v>2654</v>
      </c>
      <c r="Z13" s="6"/>
      <c r="AA13" s="6">
        <v>722</v>
      </c>
      <c r="AB13" s="6">
        <v>227</v>
      </c>
      <c r="AC13" s="6">
        <v>800</v>
      </c>
      <c r="AD13" s="6">
        <v>659</v>
      </c>
      <c r="AE13" s="6">
        <v>98</v>
      </c>
      <c r="AF13" s="6">
        <f t="shared" ref="AF13:AF17" si="14">SUM(AA13:AE13)</f>
        <v>2506</v>
      </c>
    </row>
    <row r="14" spans="1:32" x14ac:dyDescent="0.25">
      <c r="A14" s="4" t="s">
        <v>26</v>
      </c>
      <c r="B14" s="4" t="s">
        <v>27</v>
      </c>
      <c r="C14" s="6">
        <v>41</v>
      </c>
      <c r="D14" s="6">
        <v>3</v>
      </c>
      <c r="E14" s="6">
        <v>10</v>
      </c>
      <c r="F14" s="6">
        <v>1</v>
      </c>
      <c r="G14" s="6">
        <v>0</v>
      </c>
      <c r="H14" s="6">
        <f t="shared" si="10"/>
        <v>55</v>
      </c>
      <c r="I14" s="7"/>
      <c r="J14" s="6">
        <v>30</v>
      </c>
      <c r="K14" s="6">
        <v>0</v>
      </c>
      <c r="L14" s="6">
        <v>5</v>
      </c>
      <c r="M14" s="6">
        <v>0</v>
      </c>
      <c r="N14" s="6">
        <v>0</v>
      </c>
      <c r="O14" s="6">
        <f t="shared" si="11"/>
        <v>35</v>
      </c>
      <c r="P14" s="6"/>
      <c r="Q14" s="20">
        <f t="shared" ref="Q14:Q17" si="15">H14-O14</f>
        <v>20</v>
      </c>
      <c r="R14" s="21">
        <f t="shared" si="12"/>
        <v>0.5714285714285714</v>
      </c>
      <c r="S14" s="16"/>
      <c r="T14" s="6">
        <f>C14+July!T14</f>
        <v>297</v>
      </c>
      <c r="U14" s="6">
        <f>D14+July!U14</f>
        <v>11</v>
      </c>
      <c r="V14" s="6">
        <f>E14+July!V14</f>
        <v>60</v>
      </c>
      <c r="W14" s="6">
        <f>F14+July!W14</f>
        <v>3</v>
      </c>
      <c r="X14" s="6">
        <f>G14+July!X14</f>
        <v>9</v>
      </c>
      <c r="Y14" s="6">
        <f t="shared" si="13"/>
        <v>380</v>
      </c>
      <c r="Z14" s="6"/>
      <c r="AA14" s="6">
        <v>262</v>
      </c>
      <c r="AB14" s="6">
        <v>22</v>
      </c>
      <c r="AC14" s="6">
        <v>26</v>
      </c>
      <c r="AD14" s="6">
        <v>3</v>
      </c>
      <c r="AE14" s="6">
        <v>1</v>
      </c>
      <c r="AF14" s="6">
        <f t="shared" si="14"/>
        <v>314</v>
      </c>
    </row>
    <row r="15" spans="1:32" x14ac:dyDescent="0.25">
      <c r="A15" s="4" t="s">
        <v>28</v>
      </c>
      <c r="B15" s="4" t="s">
        <v>29</v>
      </c>
      <c r="C15" s="6">
        <v>8</v>
      </c>
      <c r="D15" s="6">
        <v>0</v>
      </c>
      <c r="E15" s="6">
        <v>0</v>
      </c>
      <c r="F15" s="6">
        <v>0</v>
      </c>
      <c r="G15" s="6">
        <v>7</v>
      </c>
      <c r="H15" s="6">
        <f t="shared" si="10"/>
        <v>15</v>
      </c>
      <c r="I15" s="7"/>
      <c r="J15" s="6">
        <v>3</v>
      </c>
      <c r="K15" s="6">
        <v>0</v>
      </c>
      <c r="L15" s="6">
        <v>2</v>
      </c>
      <c r="M15" s="6">
        <v>0</v>
      </c>
      <c r="N15" s="6">
        <v>2</v>
      </c>
      <c r="O15" s="6">
        <f t="shared" si="11"/>
        <v>7</v>
      </c>
      <c r="P15" s="6"/>
      <c r="Q15" s="20">
        <f t="shared" si="15"/>
        <v>8</v>
      </c>
      <c r="R15" s="21">
        <f t="shared" si="12"/>
        <v>1.1428571428571428</v>
      </c>
      <c r="S15" s="16"/>
      <c r="T15" s="6">
        <f>C15+July!T15</f>
        <v>44</v>
      </c>
      <c r="U15" s="6">
        <f>D15+July!U15</f>
        <v>16</v>
      </c>
      <c r="V15" s="6">
        <f>E15+July!V15</f>
        <v>12</v>
      </c>
      <c r="W15" s="6">
        <f>F15+July!W15</f>
        <v>3</v>
      </c>
      <c r="X15" s="6">
        <f>G15+July!X15</f>
        <v>13</v>
      </c>
      <c r="Y15" s="6">
        <f t="shared" si="13"/>
        <v>88</v>
      </c>
      <c r="Z15" s="6"/>
      <c r="AA15" s="6">
        <v>28</v>
      </c>
      <c r="AB15" s="6">
        <v>0</v>
      </c>
      <c r="AC15" s="6">
        <v>11</v>
      </c>
      <c r="AD15" s="6">
        <v>0</v>
      </c>
      <c r="AE15" s="6">
        <v>11</v>
      </c>
      <c r="AF15" s="6">
        <f t="shared" si="14"/>
        <v>50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8</v>
      </c>
      <c r="F16" s="6">
        <v>10</v>
      </c>
      <c r="G16" s="6">
        <v>0</v>
      </c>
      <c r="H16" s="6">
        <f t="shared" si="10"/>
        <v>18</v>
      </c>
      <c r="I16" s="7"/>
      <c r="J16" s="6">
        <v>0</v>
      </c>
      <c r="K16" s="6">
        <v>0</v>
      </c>
      <c r="L16" s="6">
        <v>9</v>
      </c>
      <c r="M16" s="6">
        <v>12</v>
      </c>
      <c r="N16" s="6">
        <v>0</v>
      </c>
      <c r="O16" s="6">
        <f t="shared" si="11"/>
        <v>21</v>
      </c>
      <c r="P16" s="6"/>
      <c r="Q16" s="20">
        <f t="shared" si="15"/>
        <v>-3</v>
      </c>
      <c r="R16" s="21">
        <f t="shared" si="12"/>
        <v>-0.14285714285714285</v>
      </c>
      <c r="S16" s="16"/>
      <c r="T16" s="6">
        <f>C16+July!T16</f>
        <v>0</v>
      </c>
      <c r="U16" s="6">
        <f>D16+July!U16</f>
        <v>0</v>
      </c>
      <c r="V16" s="6">
        <f>E16+July!V16</f>
        <v>55</v>
      </c>
      <c r="W16" s="6">
        <f>F16+July!W16</f>
        <v>13</v>
      </c>
      <c r="X16" s="6">
        <f>G16+July!X16</f>
        <v>0</v>
      </c>
      <c r="Y16" s="6">
        <f t="shared" si="13"/>
        <v>68</v>
      </c>
      <c r="Z16" s="6"/>
      <c r="AA16" s="6">
        <v>0</v>
      </c>
      <c r="AB16" s="6">
        <v>0</v>
      </c>
      <c r="AC16" s="6">
        <v>43</v>
      </c>
      <c r="AD16" s="6">
        <v>20</v>
      </c>
      <c r="AE16" s="6">
        <v>0</v>
      </c>
      <c r="AF16" s="6">
        <f t="shared" si="14"/>
        <v>63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C17+July!T17</f>
        <v>0</v>
      </c>
      <c r="U17" s="8">
        <f>D17+July!U17</f>
        <v>0</v>
      </c>
      <c r="V17" s="8">
        <f>E17+July!V17</f>
        <v>0</v>
      </c>
      <c r="W17" s="8">
        <f>F17+July!W17</f>
        <v>0</v>
      </c>
      <c r="X17" s="8">
        <f>G17+July!X17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153</v>
      </c>
      <c r="D18" s="9">
        <f t="shared" si="16"/>
        <v>22</v>
      </c>
      <c r="E18" s="9">
        <f t="shared" si="16"/>
        <v>134</v>
      </c>
      <c r="F18" s="9">
        <f t="shared" si="16"/>
        <v>159</v>
      </c>
      <c r="G18" s="9">
        <f t="shared" si="16"/>
        <v>30</v>
      </c>
      <c r="H18" s="9">
        <f t="shared" si="16"/>
        <v>498</v>
      </c>
      <c r="I18" s="7"/>
      <c r="J18" s="9">
        <f t="shared" ref="J18:Q18" si="17">SUM(J13:J17)</f>
        <v>124</v>
      </c>
      <c r="K18" s="9">
        <f t="shared" si="17"/>
        <v>23</v>
      </c>
      <c r="L18" s="9">
        <f t="shared" si="17"/>
        <v>125</v>
      </c>
      <c r="M18" s="9">
        <f t="shared" si="17"/>
        <v>189</v>
      </c>
      <c r="N18" s="9">
        <f t="shared" si="17"/>
        <v>23</v>
      </c>
      <c r="O18" s="9">
        <f t="shared" si="17"/>
        <v>484</v>
      </c>
      <c r="P18" s="9"/>
      <c r="Q18" s="27">
        <f t="shared" si="17"/>
        <v>14</v>
      </c>
      <c r="R18" s="22"/>
      <c r="S18" s="9"/>
      <c r="T18" s="9">
        <f>SUM(T13:T17)</f>
        <v>1128</v>
      </c>
      <c r="U18" s="9">
        <f t="shared" ref="U18:Y18" si="18">SUM(U13:U17)</f>
        <v>186</v>
      </c>
      <c r="V18" s="9">
        <f t="shared" si="18"/>
        <v>978</v>
      </c>
      <c r="W18" s="9">
        <f t="shared" si="18"/>
        <v>714</v>
      </c>
      <c r="X18" s="9">
        <f t="shared" si="18"/>
        <v>184</v>
      </c>
      <c r="Y18" s="9">
        <f t="shared" si="18"/>
        <v>3190</v>
      </c>
      <c r="Z18" s="9"/>
      <c r="AA18" s="9">
        <f t="shared" ref="AA18:AF18" si="19">SUM(AA13:AA17)</f>
        <v>1012</v>
      </c>
      <c r="AB18" s="9">
        <f t="shared" si="19"/>
        <v>249</v>
      </c>
      <c r="AC18" s="9">
        <f t="shared" si="19"/>
        <v>880</v>
      </c>
      <c r="AD18" s="9">
        <f t="shared" si="19"/>
        <v>682</v>
      </c>
      <c r="AE18" s="9">
        <f t="shared" si="19"/>
        <v>110</v>
      </c>
      <c r="AF18" s="9">
        <f t="shared" si="19"/>
        <v>2933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3</v>
      </c>
      <c r="G20" s="6">
        <v>1</v>
      </c>
      <c r="H20" s="6">
        <f t="shared" ref="H20:H23" si="20">SUM(C20:G20)</f>
        <v>4</v>
      </c>
      <c r="I20" s="7"/>
      <c r="J20" s="6">
        <v>0</v>
      </c>
      <c r="K20" s="6">
        <v>0</v>
      </c>
      <c r="L20" s="6">
        <v>1</v>
      </c>
      <c r="M20" s="6">
        <v>1</v>
      </c>
      <c r="N20" s="6">
        <v>0</v>
      </c>
      <c r="O20" s="6">
        <f t="shared" ref="O20:O23" si="21">SUM(J20:N20)</f>
        <v>2</v>
      </c>
      <c r="P20" s="6"/>
      <c r="Q20" s="20">
        <f t="shared" ref="Q20:Q23" si="22">H20-O20</f>
        <v>2</v>
      </c>
      <c r="R20" s="21">
        <f t="shared" ref="R20:R23" si="23">IFERROR(Q20/O20,0)</f>
        <v>1</v>
      </c>
      <c r="S20" s="16"/>
      <c r="T20" s="6">
        <f>C20+July!T20</f>
        <v>2</v>
      </c>
      <c r="U20" s="6">
        <f>D20+July!U20</f>
        <v>0</v>
      </c>
      <c r="V20" s="6">
        <f>E20+July!V20</f>
        <v>2</v>
      </c>
      <c r="W20" s="6">
        <f>F20+July!W20</f>
        <v>13</v>
      </c>
      <c r="X20" s="6">
        <f>G20+July!X20</f>
        <v>3</v>
      </c>
      <c r="Y20" s="6">
        <f t="shared" ref="Y20:Y23" si="24">SUM(T20:X20)</f>
        <v>20</v>
      </c>
      <c r="Z20" s="6"/>
      <c r="AA20" s="6">
        <v>1</v>
      </c>
      <c r="AB20" s="6">
        <v>1</v>
      </c>
      <c r="AC20" s="6">
        <v>3</v>
      </c>
      <c r="AD20" s="6">
        <v>5</v>
      </c>
      <c r="AE20" s="6">
        <v>2</v>
      </c>
      <c r="AF20" s="6">
        <f t="shared" ref="AF20:AF23" si="25">SUM(AA20:AE20)</f>
        <v>12</v>
      </c>
    </row>
    <row r="21" spans="1:32" x14ac:dyDescent="0.25">
      <c r="A21" s="4" t="s">
        <v>39</v>
      </c>
      <c r="B21" s="4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C21+July!T21</f>
        <v>0</v>
      </c>
      <c r="U21" s="6">
        <f>D21+July!U21</f>
        <v>0</v>
      </c>
      <c r="V21" s="6">
        <f>E21+July!V21</f>
        <v>0</v>
      </c>
      <c r="W21" s="6">
        <f>F21+July!W21</f>
        <v>0</v>
      </c>
      <c r="X21" s="6">
        <f>G21+July!X21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2</v>
      </c>
      <c r="AE21" s="6">
        <v>1</v>
      </c>
      <c r="AF21" s="6">
        <f t="shared" si="25"/>
        <v>3</v>
      </c>
    </row>
    <row r="22" spans="1:32" x14ac:dyDescent="0.25">
      <c r="A22" s="4" t="s">
        <v>41</v>
      </c>
      <c r="B22" s="4" t="s">
        <v>42</v>
      </c>
      <c r="C22" s="6">
        <v>27</v>
      </c>
      <c r="D22" s="6">
        <v>2</v>
      </c>
      <c r="E22" s="6">
        <v>11</v>
      </c>
      <c r="F22" s="6">
        <v>5</v>
      </c>
      <c r="G22" s="6">
        <v>1</v>
      </c>
      <c r="H22" s="6">
        <f t="shared" si="20"/>
        <v>46</v>
      </c>
      <c r="I22" s="7"/>
      <c r="J22" s="6">
        <v>22</v>
      </c>
      <c r="K22" s="6">
        <v>0</v>
      </c>
      <c r="L22" s="6">
        <v>14</v>
      </c>
      <c r="M22" s="6">
        <v>10</v>
      </c>
      <c r="N22" s="6">
        <v>2</v>
      </c>
      <c r="O22" s="6">
        <f t="shared" si="21"/>
        <v>48</v>
      </c>
      <c r="P22" s="6"/>
      <c r="Q22" s="20">
        <f t="shared" si="22"/>
        <v>-2</v>
      </c>
      <c r="R22" s="21">
        <f t="shared" si="23"/>
        <v>-4.1666666666666664E-2</v>
      </c>
      <c r="S22" s="16"/>
      <c r="T22" s="6">
        <f>C22+July!T22</f>
        <v>180</v>
      </c>
      <c r="U22" s="6">
        <f>D22+July!U22</f>
        <v>6</v>
      </c>
      <c r="V22" s="6">
        <f>E22+July!V22</f>
        <v>99</v>
      </c>
      <c r="W22" s="6">
        <f>F22+July!W22</f>
        <v>26</v>
      </c>
      <c r="X22" s="6">
        <f>G22+July!X22</f>
        <v>8</v>
      </c>
      <c r="Y22" s="6">
        <f t="shared" si="24"/>
        <v>319</v>
      </c>
      <c r="Z22" s="6"/>
      <c r="AA22" s="6">
        <v>117</v>
      </c>
      <c r="AB22" s="6">
        <v>3</v>
      </c>
      <c r="AC22" s="6">
        <v>86</v>
      </c>
      <c r="AD22" s="6">
        <v>29</v>
      </c>
      <c r="AE22" s="6">
        <v>5</v>
      </c>
      <c r="AF22" s="6">
        <f t="shared" si="25"/>
        <v>240</v>
      </c>
    </row>
    <row r="23" spans="1:32" x14ac:dyDescent="0.25">
      <c r="A23" s="4" t="s">
        <v>43</v>
      </c>
      <c r="B23" s="4" t="s">
        <v>16</v>
      </c>
      <c r="C23" s="6">
        <f>C7</f>
        <v>34</v>
      </c>
      <c r="D23" s="6">
        <f t="shared" ref="D23:G23" si="26">D7</f>
        <v>2</v>
      </c>
      <c r="E23" s="6">
        <f t="shared" si="26"/>
        <v>12</v>
      </c>
      <c r="F23" s="6">
        <f t="shared" si="26"/>
        <v>0</v>
      </c>
      <c r="G23" s="6">
        <f t="shared" si="26"/>
        <v>1</v>
      </c>
      <c r="H23" s="6">
        <f t="shared" si="20"/>
        <v>49</v>
      </c>
      <c r="I23" s="7"/>
      <c r="J23" s="6">
        <v>31</v>
      </c>
      <c r="K23" s="6">
        <v>4</v>
      </c>
      <c r="L23" s="6">
        <v>13</v>
      </c>
      <c r="M23" s="6">
        <v>1</v>
      </c>
      <c r="N23" s="6">
        <v>1</v>
      </c>
      <c r="O23" s="6">
        <f t="shared" si="21"/>
        <v>50</v>
      </c>
      <c r="P23" s="6"/>
      <c r="Q23" s="20">
        <f t="shared" si="22"/>
        <v>-1</v>
      </c>
      <c r="R23" s="21">
        <f t="shared" si="23"/>
        <v>-0.02</v>
      </c>
      <c r="S23" s="16"/>
      <c r="T23" s="6">
        <f>C23+July!T23</f>
        <v>166</v>
      </c>
      <c r="U23" s="6">
        <f>D23+July!U23</f>
        <v>17</v>
      </c>
      <c r="V23" s="6">
        <f>E23+July!V23</f>
        <v>73</v>
      </c>
      <c r="W23" s="6">
        <f>F23+July!W23</f>
        <v>5</v>
      </c>
      <c r="X23" s="6">
        <f>G23+July!X23</f>
        <v>7</v>
      </c>
      <c r="Y23" s="6">
        <f t="shared" si="24"/>
        <v>268</v>
      </c>
      <c r="Z23" s="6"/>
      <c r="AA23" s="6">
        <v>192</v>
      </c>
      <c r="AB23" s="6">
        <v>13</v>
      </c>
      <c r="AC23" s="6">
        <v>115</v>
      </c>
      <c r="AD23" s="6">
        <v>5</v>
      </c>
      <c r="AE23" s="6">
        <v>11</v>
      </c>
      <c r="AF23" s="6">
        <f t="shared" si="25"/>
        <v>336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61</v>
      </c>
      <c r="D24" s="11">
        <f t="shared" ref="D24:G24" si="27">SUM(D20:D23)</f>
        <v>4</v>
      </c>
      <c r="E24" s="11">
        <f t="shared" si="27"/>
        <v>23</v>
      </c>
      <c r="F24" s="11">
        <f t="shared" si="27"/>
        <v>8</v>
      </c>
      <c r="G24" s="11">
        <f t="shared" si="27"/>
        <v>3</v>
      </c>
      <c r="H24" s="11">
        <f>SUM(H20:H23)</f>
        <v>99</v>
      </c>
      <c r="I24" s="7"/>
      <c r="J24" s="11">
        <f>SUM(J20:J23)</f>
        <v>53</v>
      </c>
      <c r="K24" s="11">
        <f t="shared" ref="K24:N24" si="28">SUM(K20:K23)</f>
        <v>4</v>
      </c>
      <c r="L24" s="11">
        <f t="shared" si="28"/>
        <v>28</v>
      </c>
      <c r="M24" s="11">
        <f t="shared" si="28"/>
        <v>12</v>
      </c>
      <c r="N24" s="11">
        <f t="shared" si="28"/>
        <v>3</v>
      </c>
      <c r="O24" s="11">
        <f>SUM(O20:O23)</f>
        <v>100</v>
      </c>
      <c r="P24" s="11"/>
      <c r="Q24" s="23">
        <f>SUM(Q20:Q23)</f>
        <v>-1</v>
      </c>
      <c r="R24" s="23"/>
      <c r="S24" s="11"/>
      <c r="T24" s="11">
        <f>SUM(T20:T23)</f>
        <v>348</v>
      </c>
      <c r="U24" s="11">
        <f t="shared" ref="U24:X24" si="29">SUM(U20:U23)</f>
        <v>23</v>
      </c>
      <c r="V24" s="11">
        <f t="shared" si="29"/>
        <v>174</v>
      </c>
      <c r="W24" s="11">
        <f t="shared" si="29"/>
        <v>44</v>
      </c>
      <c r="X24" s="11">
        <f t="shared" si="29"/>
        <v>18</v>
      </c>
      <c r="Y24" s="11">
        <f>SUM(Y20:Y23)</f>
        <v>607</v>
      </c>
      <c r="Z24" s="11"/>
      <c r="AA24" s="11">
        <f t="shared" ref="AA24:AE24" si="30">+J24</f>
        <v>53</v>
      </c>
      <c r="AB24" s="11">
        <f t="shared" si="30"/>
        <v>4</v>
      </c>
      <c r="AC24" s="11">
        <f t="shared" si="30"/>
        <v>28</v>
      </c>
      <c r="AD24" s="11">
        <f t="shared" si="30"/>
        <v>12</v>
      </c>
      <c r="AE24" s="11">
        <f t="shared" si="30"/>
        <v>3</v>
      </c>
      <c r="AF24" s="11">
        <f>SUM(AF20:AF23)</f>
        <v>591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214</v>
      </c>
      <c r="D25" s="5">
        <f t="shared" si="31"/>
        <v>26</v>
      </c>
      <c r="E25" s="5">
        <f t="shared" si="31"/>
        <v>157</v>
      </c>
      <c r="F25" s="5">
        <f t="shared" si="31"/>
        <v>167</v>
      </c>
      <c r="G25" s="5">
        <f t="shared" si="31"/>
        <v>33</v>
      </c>
      <c r="H25" s="5">
        <f t="shared" si="31"/>
        <v>597</v>
      </c>
      <c r="J25" s="5">
        <f t="shared" ref="J25:Q25" si="32">J18+J24</f>
        <v>177</v>
      </c>
      <c r="K25" s="5">
        <f t="shared" si="32"/>
        <v>27</v>
      </c>
      <c r="L25" s="5">
        <f t="shared" si="32"/>
        <v>153</v>
      </c>
      <c r="M25" s="5">
        <f t="shared" si="32"/>
        <v>201</v>
      </c>
      <c r="N25" s="5">
        <f t="shared" si="32"/>
        <v>26</v>
      </c>
      <c r="O25" s="5">
        <f t="shared" si="32"/>
        <v>584</v>
      </c>
      <c r="P25" s="5"/>
      <c r="Q25" s="24">
        <f t="shared" si="32"/>
        <v>13</v>
      </c>
      <c r="R25" s="24"/>
      <c r="S25" s="5"/>
      <c r="T25" s="5">
        <f>T18+T24</f>
        <v>1476</v>
      </c>
      <c r="U25" s="5">
        <f t="shared" ref="U25:X25" si="33">U18+U24</f>
        <v>209</v>
      </c>
      <c r="V25" s="5">
        <f t="shared" si="33"/>
        <v>1152</v>
      </c>
      <c r="W25" s="5">
        <f t="shared" si="33"/>
        <v>758</v>
      </c>
      <c r="X25" s="5">
        <f t="shared" si="33"/>
        <v>202</v>
      </c>
      <c r="Y25" s="5">
        <f>Y18+Y24</f>
        <v>3797</v>
      </c>
      <c r="Z25" s="5"/>
      <c r="AA25" s="5">
        <f t="shared" ref="AA25:AD25" si="34">AA18+AA24</f>
        <v>1065</v>
      </c>
      <c r="AB25" s="5">
        <f t="shared" si="34"/>
        <v>253</v>
      </c>
      <c r="AC25" s="5">
        <f t="shared" si="34"/>
        <v>908</v>
      </c>
      <c r="AD25" s="5">
        <f t="shared" si="34"/>
        <v>694</v>
      </c>
      <c r="AE25" s="5">
        <f>AE18+AE24</f>
        <v>113</v>
      </c>
      <c r="AF25" s="5">
        <f>AF18+AF24</f>
        <v>3524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0.85</v>
      </c>
      <c r="D27" s="12">
        <f t="shared" ref="D27:H27" si="35">D18/(D18+D22)</f>
        <v>0.91666666666666663</v>
      </c>
      <c r="E27" s="12">
        <f t="shared" si="35"/>
        <v>0.92413793103448272</v>
      </c>
      <c r="F27" s="12">
        <f t="shared" si="35"/>
        <v>0.96951219512195119</v>
      </c>
      <c r="G27" s="12">
        <f t="shared" si="35"/>
        <v>0.967741935483871</v>
      </c>
      <c r="H27" s="12">
        <f t="shared" si="35"/>
        <v>0.9154411764705882</v>
      </c>
      <c r="J27" s="12">
        <f>J18/(J18+J22)</f>
        <v>0.84931506849315064</v>
      </c>
      <c r="K27" s="12">
        <f t="shared" ref="K27:O27" si="36">K18/(K18+K22)</f>
        <v>1</v>
      </c>
      <c r="L27" s="12">
        <f t="shared" si="36"/>
        <v>0.89928057553956831</v>
      </c>
      <c r="M27" s="12">
        <f t="shared" si="36"/>
        <v>0.94974874371859297</v>
      </c>
      <c r="N27" s="12">
        <f t="shared" si="36"/>
        <v>0.92</v>
      </c>
      <c r="O27" s="12">
        <f t="shared" si="36"/>
        <v>0.90977443609022557</v>
      </c>
      <c r="P27" s="12"/>
      <c r="Q27" s="25"/>
      <c r="R27" s="25"/>
      <c r="S27" s="12"/>
      <c r="T27" s="12">
        <f>T18/(T18+T22)</f>
        <v>0.86238532110091748</v>
      </c>
      <c r="U27" s="12">
        <f>U18/(U18+U22)</f>
        <v>0.96875</v>
      </c>
      <c r="V27" s="12">
        <f t="shared" ref="V27:Y27" si="37">V18/(V18+V22)</f>
        <v>0.9080779944289693</v>
      </c>
      <c r="W27" s="12">
        <f t="shared" si="37"/>
        <v>0.96486486486486489</v>
      </c>
      <c r="X27" s="12">
        <f t="shared" si="37"/>
        <v>0.95833333333333337</v>
      </c>
      <c r="Y27" s="12">
        <f t="shared" si="37"/>
        <v>0.90909090909090906</v>
      </c>
      <c r="Z27" s="12"/>
      <c r="AA27" s="12">
        <f t="shared" ref="AA27:AF27" si="38">AA18/(AA18+AA22)</f>
        <v>0.89636846767050482</v>
      </c>
      <c r="AB27" s="12">
        <f>AB18/(AB18+AB22)</f>
        <v>0.98809523809523814</v>
      </c>
      <c r="AC27" s="12">
        <f t="shared" si="38"/>
        <v>0.91097308488612838</v>
      </c>
      <c r="AD27" s="12">
        <f t="shared" si="38"/>
        <v>0.95921237693389594</v>
      </c>
      <c r="AE27" s="12">
        <f t="shared" si="38"/>
        <v>0.95652173913043481</v>
      </c>
      <c r="AF27" s="12">
        <f t="shared" si="38"/>
        <v>0.92436180271036872</v>
      </c>
    </row>
    <row r="28" spans="1:32" x14ac:dyDescent="0.25">
      <c r="B28" s="5" t="s">
        <v>49</v>
      </c>
      <c r="C28" s="1">
        <v>18</v>
      </c>
      <c r="D28" s="1">
        <v>9</v>
      </c>
      <c r="E28" s="1">
        <v>33</v>
      </c>
      <c r="F28" s="1">
        <v>24</v>
      </c>
      <c r="G28" s="1">
        <v>36</v>
      </c>
      <c r="H28" s="1">
        <v>24</v>
      </c>
      <c r="J28" s="1">
        <v>21</v>
      </c>
      <c r="K28" s="1">
        <v>9</v>
      </c>
      <c r="L28" s="1">
        <v>24</v>
      </c>
      <c r="M28" s="1">
        <v>16</v>
      </c>
      <c r="N28" s="1">
        <v>33</v>
      </c>
      <c r="O28" s="1">
        <v>20</v>
      </c>
      <c r="P28" s="1"/>
      <c r="Q28" s="26"/>
      <c r="R28" s="26"/>
      <c r="S28" s="1"/>
      <c r="T28" s="1">
        <v>17</v>
      </c>
      <c r="U28" s="1">
        <v>7</v>
      </c>
      <c r="V28" s="1">
        <v>21</v>
      </c>
      <c r="W28" s="1">
        <v>26</v>
      </c>
      <c r="X28" s="1">
        <v>58</v>
      </c>
      <c r="Y28" s="1">
        <v>22</v>
      </c>
      <c r="Z28" s="1"/>
      <c r="AA28" s="1">
        <v>18</v>
      </c>
      <c r="AB28" s="1">
        <v>9</v>
      </c>
      <c r="AC28" s="1">
        <v>23</v>
      </c>
      <c r="AD28" s="1">
        <v>23</v>
      </c>
      <c r="AE28" s="1">
        <v>34</v>
      </c>
      <c r="AF28" s="1">
        <v>21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2:H2"/>
    <mergeCell ref="J2:O2"/>
    <mergeCell ref="T2:Y2"/>
    <mergeCell ref="AA2:AF2"/>
    <mergeCell ref="C1:H1"/>
    <mergeCell ref="J1:O1"/>
    <mergeCell ref="Q1:R1"/>
    <mergeCell ref="T1:Y1"/>
    <mergeCell ref="AA1:AF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31FE-957F-4C74-ABA3-38C06FD0464A}">
  <dimension ref="A1:AF31"/>
  <sheetViews>
    <sheetView tabSelected="1"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L27" sqref="L27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customWidth="1"/>
    <col min="4" max="4" width="6.7109375" customWidth="1"/>
    <col min="5" max="5" width="4.42578125" customWidth="1"/>
    <col min="6" max="6" width="6.28515625" customWidth="1"/>
    <col min="7" max="7" width="6" customWidth="1"/>
    <col min="8" max="8" width="5.5703125" customWidth="1"/>
    <col min="9" max="9" width="5.140625" customWidth="1"/>
    <col min="10" max="10" width="4.5703125" customWidth="1"/>
    <col min="11" max="11" width="6.7109375" customWidth="1"/>
    <col min="12" max="12" width="4.42578125" customWidth="1"/>
    <col min="13" max="13" width="6.28515625" customWidth="1"/>
    <col min="14" max="14" width="6" customWidth="1"/>
    <col min="15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44805</v>
      </c>
      <c r="D2" s="30"/>
      <c r="E2" s="30"/>
      <c r="F2" s="30"/>
      <c r="G2" s="30"/>
      <c r="H2" s="30"/>
      <c r="J2" s="30">
        <v>44409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52</v>
      </c>
      <c r="D5" s="6">
        <v>6</v>
      </c>
      <c r="E5" s="6">
        <v>53</v>
      </c>
      <c r="F5" s="6">
        <v>132</v>
      </c>
      <c r="G5" s="6">
        <v>9</v>
      </c>
      <c r="H5" s="6">
        <f>SUM(C5:G5)</f>
        <v>252</v>
      </c>
      <c r="I5" s="7"/>
      <c r="J5" s="6">
        <v>49</v>
      </c>
      <c r="K5" s="6">
        <v>6</v>
      </c>
      <c r="L5" s="6">
        <v>50</v>
      </c>
      <c r="M5" s="6">
        <v>85</v>
      </c>
      <c r="N5" s="6">
        <v>8</v>
      </c>
      <c r="O5" s="6">
        <f>SUM(J5:N5)</f>
        <v>198</v>
      </c>
      <c r="P5" s="6"/>
      <c r="Q5" s="20">
        <f>H5-O5</f>
        <v>54</v>
      </c>
      <c r="R5" s="21">
        <f>IFERROR(Q5/O5,0)</f>
        <v>0.27272727272727271</v>
      </c>
      <c r="S5" s="16"/>
      <c r="T5" s="6">
        <f>C5+August!T5</f>
        <v>359</v>
      </c>
      <c r="U5" s="6">
        <f>D5+August!U5</f>
        <v>43</v>
      </c>
      <c r="V5" s="6">
        <f>E5+August!V5</f>
        <v>323</v>
      </c>
      <c r="W5" s="6">
        <f>F5+August!W5</f>
        <v>611</v>
      </c>
      <c r="X5" s="6">
        <f>G5+August!X5</f>
        <v>50</v>
      </c>
      <c r="Y5" s="6">
        <f>SUM(T5:X5)</f>
        <v>1386</v>
      </c>
      <c r="Z5" s="6"/>
      <c r="AA5" s="6">
        <v>250</v>
      </c>
      <c r="AB5" s="6">
        <v>28</v>
      </c>
      <c r="AC5" s="6">
        <v>225</v>
      </c>
      <c r="AD5" s="6">
        <v>471</v>
      </c>
      <c r="AE5" s="6">
        <v>36</v>
      </c>
      <c r="AF5" s="6">
        <f>SUM(AA5:AE5)</f>
        <v>1010</v>
      </c>
    </row>
    <row r="6" spans="1:32" x14ac:dyDescent="0.25">
      <c r="A6" s="4" t="s">
        <v>13</v>
      </c>
      <c r="B6" s="4" t="s">
        <v>14</v>
      </c>
      <c r="C6" s="6">
        <v>36</v>
      </c>
      <c r="D6" s="6">
        <v>12</v>
      </c>
      <c r="E6" s="6">
        <v>93</v>
      </c>
      <c r="F6" s="6">
        <v>28</v>
      </c>
      <c r="G6" s="6">
        <v>6</v>
      </c>
      <c r="H6" s="6">
        <f t="shared" ref="H6:H8" si="0">SUM(C6:G6)</f>
        <v>175</v>
      </c>
      <c r="I6" s="7"/>
      <c r="J6" s="6">
        <v>30</v>
      </c>
      <c r="K6" s="6">
        <v>0</v>
      </c>
      <c r="L6" s="6">
        <v>40</v>
      </c>
      <c r="M6" s="6">
        <v>23</v>
      </c>
      <c r="N6" s="6">
        <v>3</v>
      </c>
      <c r="O6" s="6">
        <f t="shared" ref="O6:O9" si="1">SUM(J6:N6)</f>
        <v>96</v>
      </c>
      <c r="P6" s="6"/>
      <c r="Q6" s="20">
        <f t="shared" ref="Q6:Q8" si="2">H6-O6</f>
        <v>79</v>
      </c>
      <c r="R6" s="21">
        <f t="shared" ref="R6:R9" si="3">IFERROR(Q6/O6,0)</f>
        <v>0.82291666666666663</v>
      </c>
      <c r="S6" s="16"/>
      <c r="T6" s="6">
        <f>C6+August!T6</f>
        <v>338</v>
      </c>
      <c r="U6" s="6">
        <f>D6+August!U6</f>
        <v>40</v>
      </c>
      <c r="V6" s="6">
        <f>E6+August!V6</f>
        <v>506</v>
      </c>
      <c r="W6" s="6">
        <f>F6+August!W6</f>
        <v>151</v>
      </c>
      <c r="X6" s="6">
        <f>G6+August!X6</f>
        <v>96</v>
      </c>
      <c r="Y6" s="6">
        <f t="shared" ref="Y6:Y9" si="4">SUM(T6:X6)</f>
        <v>1131</v>
      </c>
      <c r="Z6" s="6"/>
      <c r="AA6" s="6">
        <v>268</v>
      </c>
      <c r="AB6" s="6">
        <v>37</v>
      </c>
      <c r="AC6" s="6">
        <v>438</v>
      </c>
      <c r="AD6" s="6">
        <v>123</v>
      </c>
      <c r="AE6" s="6">
        <v>63</v>
      </c>
      <c r="AF6" s="6">
        <f t="shared" ref="AF6:AF9" si="5">SUM(AA6:AE6)</f>
        <v>929</v>
      </c>
    </row>
    <row r="7" spans="1:32" x14ac:dyDescent="0.25">
      <c r="A7" s="4" t="s">
        <v>15</v>
      </c>
      <c r="B7" s="4" t="s">
        <v>16</v>
      </c>
      <c r="C7" s="6">
        <v>29</v>
      </c>
      <c r="D7" s="6">
        <v>1</v>
      </c>
      <c r="E7" s="6">
        <v>10</v>
      </c>
      <c r="F7" s="6">
        <v>1</v>
      </c>
      <c r="G7" s="6">
        <v>1</v>
      </c>
      <c r="H7" s="6">
        <f t="shared" si="0"/>
        <v>42</v>
      </c>
      <c r="I7" s="7"/>
      <c r="J7" s="6">
        <v>16</v>
      </c>
      <c r="K7" s="6">
        <v>2</v>
      </c>
      <c r="L7" s="6">
        <v>12</v>
      </c>
      <c r="M7" s="6">
        <v>4</v>
      </c>
      <c r="N7" s="6">
        <v>2</v>
      </c>
      <c r="O7" s="6">
        <f t="shared" si="1"/>
        <v>36</v>
      </c>
      <c r="P7" s="6"/>
      <c r="Q7" s="20">
        <f t="shared" si="2"/>
        <v>6</v>
      </c>
      <c r="R7" s="21">
        <f t="shared" si="3"/>
        <v>0.16666666666666666</v>
      </c>
      <c r="S7" s="16"/>
      <c r="T7" s="6">
        <f>C7+August!T7</f>
        <v>195</v>
      </c>
      <c r="U7" s="6">
        <f>D7+August!U7</f>
        <v>18</v>
      </c>
      <c r="V7" s="6">
        <f>E7+August!V7</f>
        <v>83</v>
      </c>
      <c r="W7" s="6">
        <f>F7+August!W7</f>
        <v>6</v>
      </c>
      <c r="X7" s="6">
        <f>G7+August!X7</f>
        <v>8</v>
      </c>
      <c r="Y7" s="6">
        <f t="shared" si="4"/>
        <v>310</v>
      </c>
      <c r="Z7" s="6"/>
      <c r="AA7" s="6">
        <v>208</v>
      </c>
      <c r="AB7" s="6">
        <v>15</v>
      </c>
      <c r="AC7" s="6">
        <v>127</v>
      </c>
      <c r="AD7" s="6">
        <v>9</v>
      </c>
      <c r="AE7" s="6">
        <v>13</v>
      </c>
      <c r="AF7" s="6">
        <f t="shared" si="5"/>
        <v>372</v>
      </c>
    </row>
    <row r="8" spans="1:32" x14ac:dyDescent="0.25">
      <c r="A8" s="4" t="s">
        <v>17</v>
      </c>
      <c r="B8" s="4" t="s">
        <v>18</v>
      </c>
      <c r="C8" s="6">
        <v>20</v>
      </c>
      <c r="D8" s="6">
        <v>8</v>
      </c>
      <c r="E8" s="6">
        <v>12</v>
      </c>
      <c r="F8" s="6">
        <v>69</v>
      </c>
      <c r="G8" s="6">
        <v>2</v>
      </c>
      <c r="H8" s="6">
        <f t="shared" si="0"/>
        <v>111</v>
      </c>
      <c r="I8" s="7"/>
      <c r="J8" s="6">
        <v>19</v>
      </c>
      <c r="K8" s="6">
        <v>6</v>
      </c>
      <c r="L8" s="6">
        <v>19</v>
      </c>
      <c r="M8" s="6">
        <v>25</v>
      </c>
      <c r="N8" s="6">
        <v>0</v>
      </c>
      <c r="O8" s="6">
        <f t="shared" si="1"/>
        <v>69</v>
      </c>
      <c r="P8" s="6"/>
      <c r="Q8" s="20">
        <f t="shared" si="2"/>
        <v>42</v>
      </c>
      <c r="R8" s="21">
        <f t="shared" si="3"/>
        <v>0.60869565217391308</v>
      </c>
      <c r="S8" s="16"/>
      <c r="T8" s="6">
        <f>C8+August!T8</f>
        <v>294</v>
      </c>
      <c r="U8" s="6">
        <f>D8+August!U8</f>
        <v>137</v>
      </c>
      <c r="V8" s="6">
        <f>E8+August!V8</f>
        <v>230</v>
      </c>
      <c r="W8" s="6">
        <f>F8+August!W8</f>
        <v>175</v>
      </c>
      <c r="X8" s="6">
        <f>G8+August!X8</f>
        <v>15</v>
      </c>
      <c r="Y8" s="6">
        <f t="shared" si="4"/>
        <v>851</v>
      </c>
      <c r="Z8" s="6"/>
      <c r="AA8" s="6">
        <v>353</v>
      </c>
      <c r="AB8" s="6">
        <v>190</v>
      </c>
      <c r="AC8" s="6">
        <v>302</v>
      </c>
      <c r="AD8" s="6">
        <v>300</v>
      </c>
      <c r="AE8" s="6">
        <v>23</v>
      </c>
      <c r="AF8" s="6">
        <f t="shared" si="5"/>
        <v>1168</v>
      </c>
    </row>
    <row r="9" spans="1:32" x14ac:dyDescent="0.25">
      <c r="A9" s="4" t="s">
        <v>19</v>
      </c>
      <c r="B9" s="4" t="s">
        <v>20</v>
      </c>
      <c r="C9" s="8">
        <v>51</v>
      </c>
      <c r="D9" s="8">
        <v>5</v>
      </c>
      <c r="E9" s="8">
        <v>21</v>
      </c>
      <c r="F9" s="8">
        <v>14</v>
      </c>
      <c r="G9" s="8">
        <v>2</v>
      </c>
      <c r="H9" s="8">
        <f>SUM(C9:G9)</f>
        <v>93</v>
      </c>
      <c r="I9" s="7"/>
      <c r="J9" s="8">
        <v>41</v>
      </c>
      <c r="K9" s="8">
        <v>0</v>
      </c>
      <c r="L9" s="8">
        <v>9</v>
      </c>
      <c r="M9" s="8">
        <v>16</v>
      </c>
      <c r="N9" s="8">
        <v>1</v>
      </c>
      <c r="O9" s="8">
        <f t="shared" si="1"/>
        <v>67</v>
      </c>
      <c r="P9" s="6"/>
      <c r="Q9" s="20">
        <f>H9-O9</f>
        <v>26</v>
      </c>
      <c r="R9" s="21">
        <f t="shared" si="3"/>
        <v>0.38805970149253732</v>
      </c>
      <c r="S9" s="16"/>
      <c r="T9" s="8">
        <f>C9+August!T9</f>
        <v>414</v>
      </c>
      <c r="U9" s="8">
        <f>D9+August!U9</f>
        <v>26</v>
      </c>
      <c r="V9" s="8">
        <f>E9+August!V9</f>
        <v>169</v>
      </c>
      <c r="W9" s="8">
        <f>F9+August!W9</f>
        <v>93</v>
      </c>
      <c r="X9" s="8">
        <f>G9+August!X9</f>
        <v>46</v>
      </c>
      <c r="Y9" s="8">
        <f t="shared" si="4"/>
        <v>748</v>
      </c>
      <c r="Z9" s="8"/>
      <c r="AA9" s="8">
        <v>371</v>
      </c>
      <c r="AB9" s="8">
        <v>24</v>
      </c>
      <c r="AC9" s="8">
        <v>114</v>
      </c>
      <c r="AD9" s="8">
        <v>90</v>
      </c>
      <c r="AE9" s="8">
        <v>6</v>
      </c>
      <c r="AF9" s="8">
        <f t="shared" si="5"/>
        <v>605</v>
      </c>
    </row>
    <row r="10" spans="1:32" x14ac:dyDescent="0.25">
      <c r="A10" s="4" t="s">
        <v>21</v>
      </c>
      <c r="B10" s="5" t="s">
        <v>22</v>
      </c>
      <c r="C10" s="9">
        <f>SUM(C5:C9)</f>
        <v>188</v>
      </c>
      <c r="D10" s="9">
        <f t="shared" ref="D10:G10" si="6">SUM(D5:D9)</f>
        <v>32</v>
      </c>
      <c r="E10" s="9">
        <f t="shared" si="6"/>
        <v>189</v>
      </c>
      <c r="F10" s="9">
        <f t="shared" si="6"/>
        <v>244</v>
      </c>
      <c r="G10" s="9">
        <f t="shared" si="6"/>
        <v>20</v>
      </c>
      <c r="H10" s="9">
        <f>SUM(H5:H9)</f>
        <v>673</v>
      </c>
      <c r="I10" s="7"/>
      <c r="J10" s="9">
        <f>SUM(J5:J9)</f>
        <v>155</v>
      </c>
      <c r="K10" s="9">
        <f t="shared" ref="K10:Q10" si="7">SUM(K5:K9)</f>
        <v>14</v>
      </c>
      <c r="L10" s="9">
        <f t="shared" si="7"/>
        <v>130</v>
      </c>
      <c r="M10" s="9">
        <f t="shared" si="7"/>
        <v>153</v>
      </c>
      <c r="N10" s="9">
        <f t="shared" si="7"/>
        <v>14</v>
      </c>
      <c r="O10" s="9">
        <f t="shared" si="7"/>
        <v>466</v>
      </c>
      <c r="P10" s="9"/>
      <c r="Q10" s="27">
        <f t="shared" si="7"/>
        <v>207</v>
      </c>
      <c r="R10" s="22"/>
      <c r="S10" s="9"/>
      <c r="T10" s="9">
        <f>SUM(T5:T9)</f>
        <v>1600</v>
      </c>
      <c r="U10" s="9">
        <f t="shared" ref="U10:X10" si="8">SUM(U5:U9)</f>
        <v>264</v>
      </c>
      <c r="V10" s="9">
        <f t="shared" si="8"/>
        <v>1311</v>
      </c>
      <c r="W10" s="9">
        <f t="shared" si="8"/>
        <v>1036</v>
      </c>
      <c r="X10" s="9">
        <f t="shared" si="8"/>
        <v>215</v>
      </c>
      <c r="Y10" s="9">
        <f>SUM(Y5:Y9)</f>
        <v>4426</v>
      </c>
      <c r="Z10" s="9"/>
      <c r="AA10" s="9">
        <f>SUM(AA5:AA9)</f>
        <v>1450</v>
      </c>
      <c r="AB10" s="9">
        <f t="shared" ref="AB10:AF10" si="9">SUM(AB5:AB9)</f>
        <v>294</v>
      </c>
      <c r="AC10" s="9">
        <f t="shared" si="9"/>
        <v>1206</v>
      </c>
      <c r="AD10" s="9">
        <f t="shared" si="9"/>
        <v>993</v>
      </c>
      <c r="AE10" s="9">
        <f t="shared" si="9"/>
        <v>141</v>
      </c>
      <c r="AF10" s="9">
        <f t="shared" si="9"/>
        <v>4084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105</v>
      </c>
      <c r="D13" s="6">
        <v>27</v>
      </c>
      <c r="E13" s="6">
        <v>108</v>
      </c>
      <c r="F13" s="6">
        <v>183</v>
      </c>
      <c r="G13" s="6">
        <v>16</v>
      </c>
      <c r="H13" s="6">
        <f t="shared" ref="H13:H17" si="10">SUM(C13:G13)</f>
        <v>439</v>
      </c>
      <c r="I13" s="7"/>
      <c r="J13" s="6">
        <v>90</v>
      </c>
      <c r="K13" s="6">
        <v>26</v>
      </c>
      <c r="L13" s="6">
        <v>94</v>
      </c>
      <c r="M13" s="6">
        <v>138</v>
      </c>
      <c r="N13" s="6">
        <v>13</v>
      </c>
      <c r="O13" s="6">
        <f t="shared" ref="O13:O17" si="11">SUM(J13:N13)</f>
        <v>361</v>
      </c>
      <c r="P13" s="6"/>
      <c r="Q13" s="20">
        <f>H13-O13</f>
        <v>78</v>
      </c>
      <c r="R13" s="21">
        <f t="shared" ref="R13:R17" si="12">IFERROR(Q13/O13,0)</f>
        <v>0.21606648199445982</v>
      </c>
      <c r="S13" s="16"/>
      <c r="T13" s="6">
        <f>C13+August!T13</f>
        <v>892</v>
      </c>
      <c r="U13" s="6">
        <f>D13+August!U13</f>
        <v>186</v>
      </c>
      <c r="V13" s="6">
        <f>E13+August!V13</f>
        <v>959</v>
      </c>
      <c r="W13" s="6">
        <f>F13+August!W13</f>
        <v>878</v>
      </c>
      <c r="X13" s="6">
        <f>G13+August!X13</f>
        <v>178</v>
      </c>
      <c r="Y13" s="6">
        <f t="shared" ref="Y13:Y17" si="13">SUM(T13:X13)</f>
        <v>3093</v>
      </c>
      <c r="Z13" s="6"/>
      <c r="AA13" s="6">
        <v>812</v>
      </c>
      <c r="AB13" s="6">
        <v>253</v>
      </c>
      <c r="AC13" s="6">
        <v>894</v>
      </c>
      <c r="AD13" s="6">
        <v>797</v>
      </c>
      <c r="AE13" s="6">
        <v>111</v>
      </c>
      <c r="AF13" s="6">
        <f t="shared" ref="AF13:AF17" si="14">SUM(AA13:AE13)</f>
        <v>2867</v>
      </c>
    </row>
    <row r="14" spans="1:32" x14ac:dyDescent="0.25">
      <c r="A14" s="4" t="s">
        <v>26</v>
      </c>
      <c r="B14" s="4" t="s">
        <v>27</v>
      </c>
      <c r="C14" s="6">
        <v>39</v>
      </c>
      <c r="D14" s="6">
        <v>1</v>
      </c>
      <c r="E14" s="6">
        <v>3</v>
      </c>
      <c r="F14" s="6">
        <v>0</v>
      </c>
      <c r="G14" s="6">
        <v>3</v>
      </c>
      <c r="H14" s="6">
        <f t="shared" si="10"/>
        <v>46</v>
      </c>
      <c r="I14" s="7"/>
      <c r="J14" s="6">
        <v>37</v>
      </c>
      <c r="K14" s="6">
        <v>2</v>
      </c>
      <c r="L14" s="6">
        <v>7</v>
      </c>
      <c r="M14" s="6">
        <v>2</v>
      </c>
      <c r="N14" s="6">
        <v>0</v>
      </c>
      <c r="O14" s="6">
        <f t="shared" si="11"/>
        <v>48</v>
      </c>
      <c r="P14" s="6"/>
      <c r="Q14" s="20">
        <f t="shared" ref="Q14:Q17" si="15">H14-O14</f>
        <v>-2</v>
      </c>
      <c r="R14" s="21">
        <f t="shared" si="12"/>
        <v>-4.1666666666666664E-2</v>
      </c>
      <c r="S14" s="16"/>
      <c r="T14" s="6">
        <f>C14+August!T14</f>
        <v>336</v>
      </c>
      <c r="U14" s="6">
        <f>D14+August!U14</f>
        <v>12</v>
      </c>
      <c r="V14" s="6">
        <f>E14+August!V14</f>
        <v>63</v>
      </c>
      <c r="W14" s="6">
        <f>F14+August!W14</f>
        <v>3</v>
      </c>
      <c r="X14" s="6">
        <f>G14+August!X14</f>
        <v>12</v>
      </c>
      <c r="Y14" s="6">
        <f t="shared" si="13"/>
        <v>426</v>
      </c>
      <c r="Z14" s="6"/>
      <c r="AA14" s="6">
        <v>299</v>
      </c>
      <c r="AB14" s="6">
        <v>24</v>
      </c>
      <c r="AC14" s="6">
        <v>33</v>
      </c>
      <c r="AD14" s="6">
        <v>5</v>
      </c>
      <c r="AE14" s="6">
        <v>1</v>
      </c>
      <c r="AF14" s="6">
        <f t="shared" si="14"/>
        <v>362</v>
      </c>
    </row>
    <row r="15" spans="1:32" x14ac:dyDescent="0.25">
      <c r="A15" s="4" t="s">
        <v>28</v>
      </c>
      <c r="B15" s="4" t="s">
        <v>29</v>
      </c>
      <c r="C15" s="6">
        <v>6</v>
      </c>
      <c r="D15" s="6">
        <v>2</v>
      </c>
      <c r="E15" s="6">
        <v>0</v>
      </c>
      <c r="F15" s="6">
        <v>0</v>
      </c>
      <c r="G15" s="6">
        <v>5</v>
      </c>
      <c r="H15" s="6">
        <f t="shared" si="10"/>
        <v>13</v>
      </c>
      <c r="I15" s="7"/>
      <c r="J15" s="6">
        <v>3</v>
      </c>
      <c r="K15" s="6">
        <v>0</v>
      </c>
      <c r="L15" s="6">
        <v>7</v>
      </c>
      <c r="M15" s="6">
        <v>17</v>
      </c>
      <c r="N15" s="6">
        <v>0</v>
      </c>
      <c r="O15" s="6">
        <f t="shared" si="11"/>
        <v>27</v>
      </c>
      <c r="P15" s="6"/>
      <c r="Q15" s="20">
        <f t="shared" si="15"/>
        <v>-14</v>
      </c>
      <c r="R15" s="21">
        <f t="shared" si="12"/>
        <v>-0.51851851851851849</v>
      </c>
      <c r="S15" s="16"/>
      <c r="T15" s="6">
        <f>C15+August!T15</f>
        <v>50</v>
      </c>
      <c r="U15" s="6">
        <f>D15+August!U15</f>
        <v>18</v>
      </c>
      <c r="V15" s="6">
        <f>E15+August!V15</f>
        <v>12</v>
      </c>
      <c r="W15" s="6">
        <f>F15+August!W15</f>
        <v>3</v>
      </c>
      <c r="X15" s="6">
        <f>G15+August!X15</f>
        <v>18</v>
      </c>
      <c r="Y15" s="6">
        <f t="shared" si="13"/>
        <v>101</v>
      </c>
      <c r="Z15" s="6"/>
      <c r="AA15" s="6">
        <v>31</v>
      </c>
      <c r="AB15" s="6">
        <v>0</v>
      </c>
      <c r="AC15" s="6">
        <v>18</v>
      </c>
      <c r="AD15" s="6">
        <v>17</v>
      </c>
      <c r="AE15" s="6">
        <v>11</v>
      </c>
      <c r="AF15" s="6">
        <f t="shared" si="14"/>
        <v>77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15</v>
      </c>
      <c r="F16" s="6">
        <v>3</v>
      </c>
      <c r="G16" s="6">
        <v>0</v>
      </c>
      <c r="H16" s="6">
        <f t="shared" si="10"/>
        <v>18</v>
      </c>
      <c r="I16" s="7"/>
      <c r="J16" s="6">
        <v>0</v>
      </c>
      <c r="K16" s="6">
        <v>0</v>
      </c>
      <c r="L16" s="6">
        <v>4</v>
      </c>
      <c r="M16" s="6">
        <v>1</v>
      </c>
      <c r="N16" s="6">
        <v>0</v>
      </c>
      <c r="O16" s="6">
        <f t="shared" si="11"/>
        <v>5</v>
      </c>
      <c r="P16" s="6"/>
      <c r="Q16" s="20">
        <f t="shared" si="15"/>
        <v>13</v>
      </c>
      <c r="R16" s="21">
        <f t="shared" si="12"/>
        <v>2.6</v>
      </c>
      <c r="S16" s="16"/>
      <c r="T16" s="6">
        <f>C16+August!T16</f>
        <v>0</v>
      </c>
      <c r="U16" s="6">
        <f>D16+August!U16</f>
        <v>0</v>
      </c>
      <c r="V16" s="6">
        <f>E16+August!V16</f>
        <v>70</v>
      </c>
      <c r="W16" s="6">
        <f>F16+August!W16</f>
        <v>16</v>
      </c>
      <c r="X16" s="6">
        <f>G16+August!X16</f>
        <v>0</v>
      </c>
      <c r="Y16" s="6">
        <f t="shared" si="13"/>
        <v>86</v>
      </c>
      <c r="Z16" s="6"/>
      <c r="AA16" s="6">
        <v>0</v>
      </c>
      <c r="AB16" s="6">
        <v>0</v>
      </c>
      <c r="AC16" s="6">
        <v>47</v>
      </c>
      <c r="AD16" s="6">
        <v>21</v>
      </c>
      <c r="AE16" s="6">
        <v>0</v>
      </c>
      <c r="AF16" s="6">
        <f t="shared" si="14"/>
        <v>68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C17+August!T17</f>
        <v>0</v>
      </c>
      <c r="U17" s="8">
        <f>D17+August!U17</f>
        <v>0</v>
      </c>
      <c r="V17" s="8">
        <f>E17+August!V17</f>
        <v>0</v>
      </c>
      <c r="W17" s="8">
        <f>F17+August!W17</f>
        <v>0</v>
      </c>
      <c r="X17" s="8">
        <f>G17+August!X17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150</v>
      </c>
      <c r="D18" s="9">
        <f t="shared" si="16"/>
        <v>30</v>
      </c>
      <c r="E18" s="9">
        <f t="shared" si="16"/>
        <v>126</v>
      </c>
      <c r="F18" s="9">
        <f t="shared" si="16"/>
        <v>186</v>
      </c>
      <c r="G18" s="9">
        <f t="shared" si="16"/>
        <v>24</v>
      </c>
      <c r="H18" s="9">
        <f t="shared" si="16"/>
        <v>516</v>
      </c>
      <c r="I18" s="7"/>
      <c r="J18" s="9">
        <f t="shared" ref="J18:Q18" si="17">SUM(J13:J17)</f>
        <v>130</v>
      </c>
      <c r="K18" s="9">
        <f t="shared" si="17"/>
        <v>28</v>
      </c>
      <c r="L18" s="9">
        <f t="shared" si="17"/>
        <v>112</v>
      </c>
      <c r="M18" s="9">
        <f t="shared" si="17"/>
        <v>158</v>
      </c>
      <c r="N18" s="9">
        <f t="shared" si="17"/>
        <v>13</v>
      </c>
      <c r="O18" s="9">
        <f t="shared" si="17"/>
        <v>441</v>
      </c>
      <c r="P18" s="9"/>
      <c r="Q18" s="27">
        <f t="shared" si="17"/>
        <v>75</v>
      </c>
      <c r="R18" s="22"/>
      <c r="S18" s="9"/>
      <c r="T18" s="9">
        <f>SUM(T13:T17)</f>
        <v>1278</v>
      </c>
      <c r="U18" s="9">
        <f t="shared" ref="U18:Y18" si="18">SUM(U13:U17)</f>
        <v>216</v>
      </c>
      <c r="V18" s="9">
        <f t="shared" si="18"/>
        <v>1104</v>
      </c>
      <c r="W18" s="9">
        <f t="shared" si="18"/>
        <v>900</v>
      </c>
      <c r="X18" s="9">
        <f t="shared" si="18"/>
        <v>208</v>
      </c>
      <c r="Y18" s="9">
        <f t="shared" si="18"/>
        <v>3706</v>
      </c>
      <c r="Z18" s="9"/>
      <c r="AA18" s="9">
        <f t="shared" ref="AA18:AF18" si="19">SUM(AA13:AA17)</f>
        <v>1142</v>
      </c>
      <c r="AB18" s="9">
        <f t="shared" si="19"/>
        <v>277</v>
      </c>
      <c r="AC18" s="9">
        <f t="shared" si="19"/>
        <v>992</v>
      </c>
      <c r="AD18" s="9">
        <f t="shared" si="19"/>
        <v>840</v>
      </c>
      <c r="AE18" s="9">
        <f t="shared" si="19"/>
        <v>123</v>
      </c>
      <c r="AF18" s="9">
        <f t="shared" si="19"/>
        <v>3374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1</v>
      </c>
      <c r="D20" s="6">
        <v>0</v>
      </c>
      <c r="E20" s="6">
        <v>1</v>
      </c>
      <c r="F20" s="6">
        <v>10</v>
      </c>
      <c r="G20" s="6">
        <v>0</v>
      </c>
      <c r="H20" s="6">
        <f t="shared" ref="H20:H23" si="20">SUM(C20:G20)</f>
        <v>12</v>
      </c>
      <c r="I20" s="7"/>
      <c r="J20" s="6">
        <v>0</v>
      </c>
      <c r="K20" s="6">
        <v>0</v>
      </c>
      <c r="L20" s="6">
        <v>1</v>
      </c>
      <c r="M20" s="6">
        <v>3</v>
      </c>
      <c r="N20" s="6">
        <v>0</v>
      </c>
      <c r="O20" s="6">
        <f t="shared" ref="O20:O23" si="21">SUM(J20:N20)</f>
        <v>4</v>
      </c>
      <c r="P20" s="6"/>
      <c r="Q20" s="20">
        <f t="shared" ref="Q20:Q23" si="22">H20-O20</f>
        <v>8</v>
      </c>
      <c r="R20" s="21">
        <f t="shared" ref="R20:R23" si="23">IFERROR(Q20/O20,0)</f>
        <v>2</v>
      </c>
      <c r="S20" s="16"/>
      <c r="T20" s="6">
        <f>C20+August!T20</f>
        <v>3</v>
      </c>
      <c r="U20" s="6">
        <f>D20+August!U20</f>
        <v>0</v>
      </c>
      <c r="V20" s="6">
        <f>E20+August!V20</f>
        <v>3</v>
      </c>
      <c r="W20" s="6">
        <f>F20+August!W20</f>
        <v>23</v>
      </c>
      <c r="X20" s="6">
        <f>G20+August!X20</f>
        <v>3</v>
      </c>
      <c r="Y20" s="6">
        <f t="shared" ref="Y20:Y23" si="24">SUM(T20:X20)</f>
        <v>32</v>
      </c>
      <c r="Z20" s="6"/>
      <c r="AA20" s="6">
        <v>1</v>
      </c>
      <c r="AB20" s="6">
        <v>1</v>
      </c>
      <c r="AC20" s="6">
        <v>4</v>
      </c>
      <c r="AD20" s="6">
        <v>8</v>
      </c>
      <c r="AE20" s="6">
        <v>2</v>
      </c>
      <c r="AF20" s="6">
        <f t="shared" ref="AF20:AF23" si="25">SUM(AA20:AE20)</f>
        <v>16</v>
      </c>
    </row>
    <row r="21" spans="1:32" x14ac:dyDescent="0.25">
      <c r="A21" s="4" t="s">
        <v>39</v>
      </c>
      <c r="B21" s="4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C21+August!T21</f>
        <v>0</v>
      </c>
      <c r="U21" s="6">
        <f>D21+August!U21</f>
        <v>0</v>
      </c>
      <c r="V21" s="6">
        <f>E21+August!V21</f>
        <v>0</v>
      </c>
      <c r="W21" s="6">
        <f>F21+August!W21</f>
        <v>0</v>
      </c>
      <c r="X21" s="6">
        <f>G21+August!X21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2</v>
      </c>
      <c r="AE21" s="6">
        <v>1</v>
      </c>
      <c r="AF21" s="6">
        <f t="shared" si="25"/>
        <v>3</v>
      </c>
    </row>
    <row r="22" spans="1:32" x14ac:dyDescent="0.25">
      <c r="A22" s="4" t="s">
        <v>41</v>
      </c>
      <c r="B22" s="4" t="s">
        <v>42</v>
      </c>
      <c r="C22" s="6">
        <v>31</v>
      </c>
      <c r="D22" s="6">
        <v>0</v>
      </c>
      <c r="E22" s="6">
        <v>20</v>
      </c>
      <c r="F22" s="6">
        <v>9</v>
      </c>
      <c r="G22" s="6">
        <v>1</v>
      </c>
      <c r="H22" s="6">
        <f t="shared" si="20"/>
        <v>61</v>
      </c>
      <c r="I22" s="7"/>
      <c r="J22" s="6">
        <v>13</v>
      </c>
      <c r="K22" s="6">
        <v>0</v>
      </c>
      <c r="L22" s="6">
        <v>16</v>
      </c>
      <c r="M22" s="6">
        <v>11</v>
      </c>
      <c r="N22" s="6">
        <v>1</v>
      </c>
      <c r="O22" s="6">
        <f t="shared" si="21"/>
        <v>41</v>
      </c>
      <c r="P22" s="6"/>
      <c r="Q22" s="20">
        <f t="shared" si="22"/>
        <v>20</v>
      </c>
      <c r="R22" s="21">
        <f t="shared" si="23"/>
        <v>0.48780487804878048</v>
      </c>
      <c r="S22" s="16"/>
      <c r="T22" s="6">
        <f>C22+August!T22</f>
        <v>211</v>
      </c>
      <c r="U22" s="6">
        <f>D22+August!U22</f>
        <v>6</v>
      </c>
      <c r="V22" s="6">
        <f>E22+August!V22</f>
        <v>119</v>
      </c>
      <c r="W22" s="6">
        <f>F22+August!W22</f>
        <v>35</v>
      </c>
      <c r="X22" s="6">
        <f>G22+August!X22</f>
        <v>9</v>
      </c>
      <c r="Y22" s="6">
        <f t="shared" si="24"/>
        <v>380</v>
      </c>
      <c r="Z22" s="6"/>
      <c r="AA22" s="6">
        <v>130</v>
      </c>
      <c r="AB22" s="6">
        <v>3</v>
      </c>
      <c r="AC22" s="6">
        <v>102</v>
      </c>
      <c r="AD22" s="6">
        <v>40</v>
      </c>
      <c r="AE22" s="6">
        <v>6</v>
      </c>
      <c r="AF22" s="6">
        <f t="shared" si="25"/>
        <v>281</v>
      </c>
    </row>
    <row r="23" spans="1:32" x14ac:dyDescent="0.25">
      <c r="A23" s="4" t="s">
        <v>43</v>
      </c>
      <c r="B23" s="4" t="s">
        <v>16</v>
      </c>
      <c r="C23" s="6">
        <f>C7</f>
        <v>29</v>
      </c>
      <c r="D23" s="6">
        <f t="shared" ref="D23:G23" si="26">D7</f>
        <v>1</v>
      </c>
      <c r="E23" s="6">
        <f t="shared" si="26"/>
        <v>10</v>
      </c>
      <c r="F23" s="6">
        <f t="shared" si="26"/>
        <v>1</v>
      </c>
      <c r="G23" s="6">
        <f t="shared" si="26"/>
        <v>1</v>
      </c>
      <c r="H23" s="6">
        <f t="shared" si="20"/>
        <v>42</v>
      </c>
      <c r="I23" s="7"/>
      <c r="J23" s="6">
        <f>J7</f>
        <v>16</v>
      </c>
      <c r="K23" s="6">
        <f t="shared" ref="K23:N23" si="27">K7</f>
        <v>2</v>
      </c>
      <c r="L23" s="6">
        <f t="shared" si="27"/>
        <v>12</v>
      </c>
      <c r="M23" s="6">
        <f t="shared" si="27"/>
        <v>4</v>
      </c>
      <c r="N23" s="6">
        <f t="shared" si="27"/>
        <v>2</v>
      </c>
      <c r="O23" s="6">
        <f t="shared" si="21"/>
        <v>36</v>
      </c>
      <c r="P23" s="6"/>
      <c r="Q23" s="20">
        <f t="shared" si="22"/>
        <v>6</v>
      </c>
      <c r="R23" s="21">
        <f t="shared" si="23"/>
        <v>0.16666666666666666</v>
      </c>
      <c r="S23" s="16"/>
      <c r="T23" s="6">
        <f>C23+August!T23</f>
        <v>195</v>
      </c>
      <c r="U23" s="6">
        <f>D23+August!U23</f>
        <v>18</v>
      </c>
      <c r="V23" s="6">
        <f>E23+August!V23</f>
        <v>83</v>
      </c>
      <c r="W23" s="6">
        <f>F23+August!W23</f>
        <v>6</v>
      </c>
      <c r="X23" s="6">
        <f>G23+August!X23</f>
        <v>8</v>
      </c>
      <c r="Y23" s="6">
        <f t="shared" si="24"/>
        <v>310</v>
      </c>
      <c r="Z23" s="6"/>
      <c r="AA23" s="6">
        <v>208</v>
      </c>
      <c r="AB23" s="6">
        <v>15</v>
      </c>
      <c r="AC23" s="6">
        <v>127</v>
      </c>
      <c r="AD23" s="6">
        <v>9</v>
      </c>
      <c r="AE23" s="6">
        <v>13</v>
      </c>
      <c r="AF23" s="6">
        <f t="shared" si="25"/>
        <v>372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61</v>
      </c>
      <c r="D24" s="11">
        <f t="shared" ref="D24:G24" si="28">SUM(D20:D23)</f>
        <v>1</v>
      </c>
      <c r="E24" s="11">
        <f t="shared" si="28"/>
        <v>31</v>
      </c>
      <c r="F24" s="11">
        <f t="shared" si="28"/>
        <v>20</v>
      </c>
      <c r="G24" s="11">
        <f t="shared" si="28"/>
        <v>2</v>
      </c>
      <c r="H24" s="11">
        <f>SUM(H20:H23)</f>
        <v>115</v>
      </c>
      <c r="I24" s="7"/>
      <c r="J24" s="11">
        <f>SUM(J20:J23)</f>
        <v>29</v>
      </c>
      <c r="K24" s="11">
        <f t="shared" ref="K24:N24" si="29">SUM(K20:K23)</f>
        <v>2</v>
      </c>
      <c r="L24" s="11">
        <f t="shared" si="29"/>
        <v>29</v>
      </c>
      <c r="M24" s="11">
        <f t="shared" si="29"/>
        <v>18</v>
      </c>
      <c r="N24" s="11">
        <f t="shared" si="29"/>
        <v>3</v>
      </c>
      <c r="O24" s="11">
        <f>SUM(O20:O23)</f>
        <v>81</v>
      </c>
      <c r="P24" s="11"/>
      <c r="Q24" s="23">
        <f>SUM(Q20:Q23)</f>
        <v>34</v>
      </c>
      <c r="R24" s="23"/>
      <c r="S24" s="11"/>
      <c r="T24" s="11">
        <f>SUM(T20:T23)</f>
        <v>409</v>
      </c>
      <c r="U24" s="11">
        <f t="shared" ref="U24:X24" si="30">SUM(U20:U23)</f>
        <v>24</v>
      </c>
      <c r="V24" s="11">
        <f t="shared" si="30"/>
        <v>205</v>
      </c>
      <c r="W24" s="11">
        <f t="shared" si="30"/>
        <v>64</v>
      </c>
      <c r="X24" s="11">
        <f t="shared" si="30"/>
        <v>20</v>
      </c>
      <c r="Y24" s="11">
        <f>SUM(Y20:Y23)</f>
        <v>722</v>
      </c>
      <c r="Z24" s="11"/>
      <c r="AA24" s="11">
        <f t="shared" ref="AA24:AE24" si="31">+J24</f>
        <v>29</v>
      </c>
      <c r="AB24" s="11">
        <f t="shared" si="31"/>
        <v>2</v>
      </c>
      <c r="AC24" s="11">
        <f t="shared" si="31"/>
        <v>29</v>
      </c>
      <c r="AD24" s="11">
        <f t="shared" si="31"/>
        <v>18</v>
      </c>
      <c r="AE24" s="11">
        <f t="shared" si="31"/>
        <v>3</v>
      </c>
      <c r="AF24" s="11">
        <f>SUM(AF20:AF23)</f>
        <v>672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2">C18+C24</f>
        <v>211</v>
      </c>
      <c r="D25" s="5">
        <f t="shared" si="32"/>
        <v>31</v>
      </c>
      <c r="E25" s="5">
        <f t="shared" si="32"/>
        <v>157</v>
      </c>
      <c r="F25" s="5">
        <f t="shared" si="32"/>
        <v>206</v>
      </c>
      <c r="G25" s="5">
        <f t="shared" si="32"/>
        <v>26</v>
      </c>
      <c r="H25" s="5">
        <f t="shared" si="32"/>
        <v>631</v>
      </c>
      <c r="J25" s="5">
        <f t="shared" ref="J25:Q25" si="33">J18+J24</f>
        <v>159</v>
      </c>
      <c r="K25" s="5">
        <f t="shared" si="33"/>
        <v>30</v>
      </c>
      <c r="L25" s="5">
        <f t="shared" si="33"/>
        <v>141</v>
      </c>
      <c r="M25" s="5">
        <f t="shared" si="33"/>
        <v>176</v>
      </c>
      <c r="N25" s="5">
        <f t="shared" si="33"/>
        <v>16</v>
      </c>
      <c r="O25" s="5">
        <f t="shared" si="33"/>
        <v>522</v>
      </c>
      <c r="P25" s="5"/>
      <c r="Q25" s="24">
        <f t="shared" si="33"/>
        <v>109</v>
      </c>
      <c r="R25" s="24"/>
      <c r="S25" s="5"/>
      <c r="T25" s="5">
        <f>T18+T24</f>
        <v>1687</v>
      </c>
      <c r="U25" s="5">
        <f t="shared" ref="U25:X25" si="34">U18+U24</f>
        <v>240</v>
      </c>
      <c r="V25" s="5">
        <f t="shared" si="34"/>
        <v>1309</v>
      </c>
      <c r="W25" s="5">
        <f t="shared" si="34"/>
        <v>964</v>
      </c>
      <c r="X25" s="5">
        <f t="shared" si="34"/>
        <v>228</v>
      </c>
      <c r="Y25" s="5">
        <f>Y18+Y24</f>
        <v>4428</v>
      </c>
      <c r="Z25" s="5"/>
      <c r="AA25" s="5">
        <f t="shared" ref="AA25:AD25" si="35">AA18+AA24</f>
        <v>1171</v>
      </c>
      <c r="AB25" s="5">
        <f t="shared" si="35"/>
        <v>279</v>
      </c>
      <c r="AC25" s="5">
        <f t="shared" si="35"/>
        <v>1021</v>
      </c>
      <c r="AD25" s="5">
        <f t="shared" si="35"/>
        <v>858</v>
      </c>
      <c r="AE25" s="5">
        <f>AE18+AE24</f>
        <v>126</v>
      </c>
      <c r="AF25" s="5">
        <f>AF18+AF24</f>
        <v>4046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0.82872928176795579</v>
      </c>
      <c r="D27" s="12">
        <f t="shared" ref="D27:H27" si="36">D18/(D18+D22)</f>
        <v>1</v>
      </c>
      <c r="E27" s="12">
        <f t="shared" si="36"/>
        <v>0.86301369863013699</v>
      </c>
      <c r="F27" s="12">
        <f t="shared" si="36"/>
        <v>0.9538461538461539</v>
      </c>
      <c r="G27" s="12">
        <f t="shared" si="36"/>
        <v>0.96</v>
      </c>
      <c r="H27" s="12">
        <f t="shared" si="36"/>
        <v>0.89428076256499134</v>
      </c>
      <c r="J27" s="12">
        <f>J18/(J18+J22)</f>
        <v>0.90909090909090906</v>
      </c>
      <c r="K27" s="12">
        <f t="shared" ref="K27:O27" si="37">K18/(K18+K22)</f>
        <v>1</v>
      </c>
      <c r="L27" s="12">
        <f t="shared" si="37"/>
        <v>0.875</v>
      </c>
      <c r="M27" s="12">
        <f t="shared" si="37"/>
        <v>0.9349112426035503</v>
      </c>
      <c r="N27" s="12">
        <f t="shared" si="37"/>
        <v>0.9285714285714286</v>
      </c>
      <c r="O27" s="12">
        <f t="shared" si="37"/>
        <v>0.91493775933609955</v>
      </c>
      <c r="P27" s="12"/>
      <c r="Q27" s="25"/>
      <c r="R27" s="25"/>
      <c r="S27" s="12"/>
      <c r="T27" s="12">
        <f>T18/(T18+T22)</f>
        <v>0.85829415715245128</v>
      </c>
      <c r="U27" s="12">
        <f>U18/(U18+U22)</f>
        <v>0.97297297297297303</v>
      </c>
      <c r="V27" s="12">
        <f t="shared" ref="V27:Y27" si="38">V18/(V18+V22)</f>
        <v>0.90269828291087495</v>
      </c>
      <c r="W27" s="12">
        <f t="shared" si="38"/>
        <v>0.96256684491978606</v>
      </c>
      <c r="X27" s="12">
        <f t="shared" si="38"/>
        <v>0.95852534562211977</v>
      </c>
      <c r="Y27" s="12">
        <f t="shared" si="38"/>
        <v>0.90699951052373962</v>
      </c>
      <c r="Z27" s="12"/>
      <c r="AA27" s="12">
        <f t="shared" ref="AA27:AF27" si="39">AA18/(AA18+AA22)</f>
        <v>0.89779874213836475</v>
      </c>
      <c r="AB27" s="12">
        <f>AB18/(AB18+AB22)</f>
        <v>0.98928571428571432</v>
      </c>
      <c r="AC27" s="12">
        <f t="shared" si="39"/>
        <v>0.90676416819012795</v>
      </c>
      <c r="AD27" s="12">
        <f t="shared" si="39"/>
        <v>0.95454545454545459</v>
      </c>
      <c r="AE27" s="12">
        <f t="shared" si="39"/>
        <v>0.95348837209302328</v>
      </c>
      <c r="AF27" s="12">
        <f t="shared" si="39"/>
        <v>0.92311901504787963</v>
      </c>
    </row>
    <row r="28" spans="1:32" x14ac:dyDescent="0.25">
      <c r="B28" s="5" t="s">
        <v>49</v>
      </c>
      <c r="C28" s="1">
        <v>16</v>
      </c>
      <c r="D28" s="1">
        <v>14</v>
      </c>
      <c r="E28" s="1">
        <v>16</v>
      </c>
      <c r="F28" s="1">
        <v>17</v>
      </c>
      <c r="G28" s="1">
        <v>82</v>
      </c>
      <c r="H28" s="1">
        <v>19</v>
      </c>
      <c r="J28" s="1">
        <v>14</v>
      </c>
      <c r="K28" s="1">
        <v>22</v>
      </c>
      <c r="L28" s="1">
        <v>27</v>
      </c>
      <c r="M28" s="1">
        <v>18</v>
      </c>
      <c r="N28" s="1">
        <v>40</v>
      </c>
      <c r="O28" s="1">
        <v>20</v>
      </c>
      <c r="P28" s="1"/>
      <c r="Q28" s="26"/>
      <c r="R28" s="26"/>
      <c r="S28" s="1"/>
      <c r="T28" s="1">
        <v>17</v>
      </c>
      <c r="U28" s="1">
        <v>10</v>
      </c>
      <c r="V28" s="1">
        <v>21</v>
      </c>
      <c r="W28" s="1">
        <v>24</v>
      </c>
      <c r="X28" s="1">
        <v>60</v>
      </c>
      <c r="Y28" s="1">
        <v>22</v>
      </c>
      <c r="Z28" s="1"/>
      <c r="AA28" s="1">
        <v>17</v>
      </c>
      <c r="AB28" s="1">
        <v>14</v>
      </c>
      <c r="AC28" s="1">
        <v>24</v>
      </c>
      <c r="AD28" s="1">
        <v>21</v>
      </c>
      <c r="AE28" s="1">
        <v>35</v>
      </c>
      <c r="AF28" s="1">
        <v>21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1:H1"/>
    <mergeCell ref="J1:O1"/>
    <mergeCell ref="Q1:R1"/>
    <mergeCell ref="T1:Y1"/>
    <mergeCell ref="AA1:AF1"/>
    <mergeCell ref="C2:H2"/>
    <mergeCell ref="J2:O2"/>
    <mergeCell ref="T2:Y2"/>
    <mergeCell ref="AA2:A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Marrangoni</dc:creator>
  <cp:lastModifiedBy>Danny Lewis</cp:lastModifiedBy>
  <dcterms:created xsi:type="dcterms:W3CDTF">2021-02-02T23:15:32Z</dcterms:created>
  <dcterms:modified xsi:type="dcterms:W3CDTF">2022-10-04T12:38:42Z</dcterms:modified>
</cp:coreProperties>
</file>