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Finance\Metrics &amp; Stats\"/>
    </mc:Choice>
  </mc:AlternateContent>
  <xr:revisionPtr revIDLastSave="0" documentId="13_ncr:1_{1D4F3438-E827-4890-937F-79A9B6F83F2D}" xr6:coauthVersionLast="36" xr6:coauthVersionMax="36" xr10:uidLastSave="{00000000-0000-0000-0000-000000000000}"/>
  <bookViews>
    <workbookView xWindow="0" yWindow="0" windowWidth="19920" windowHeight="8925" xr2:uid="{00000000-000D-0000-FFFF-FFFF00000000}"/>
  </bookViews>
  <sheets>
    <sheet name="January" sheetId="13" r:id="rId1"/>
    <sheet name="Sheet1" sheetId="1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3" l="1"/>
  <c r="M23" i="13"/>
  <c r="L23" i="13"/>
  <c r="K23" i="13"/>
  <c r="J23" i="13"/>
  <c r="N22" i="13"/>
  <c r="M22" i="13"/>
  <c r="L22" i="13"/>
  <c r="K22" i="13"/>
  <c r="J22" i="13"/>
  <c r="N21" i="13"/>
  <c r="M21" i="13"/>
  <c r="L21" i="13"/>
  <c r="K21" i="13"/>
  <c r="J21" i="13"/>
  <c r="N18" i="13"/>
  <c r="M18" i="13"/>
  <c r="L18" i="13"/>
  <c r="K18" i="13"/>
  <c r="J18" i="13"/>
  <c r="N17" i="13"/>
  <c r="M17" i="13"/>
  <c r="L17" i="13"/>
  <c r="K17" i="13"/>
  <c r="J17" i="13"/>
  <c r="N16" i="13"/>
  <c r="M16" i="13"/>
  <c r="L16" i="13"/>
  <c r="K16" i="13"/>
  <c r="J16" i="13"/>
  <c r="N15" i="13"/>
  <c r="M15" i="13"/>
  <c r="L15" i="13"/>
  <c r="K15" i="13"/>
  <c r="J15" i="13"/>
  <c r="N14" i="13"/>
  <c r="M14" i="13"/>
  <c r="L14" i="13"/>
  <c r="K14" i="13"/>
  <c r="J14" i="13"/>
  <c r="N10" i="13"/>
  <c r="M10" i="13"/>
  <c r="L10" i="13"/>
  <c r="K10" i="13"/>
  <c r="J10" i="13"/>
  <c r="N9" i="13"/>
  <c r="M9" i="13"/>
  <c r="L9" i="13"/>
  <c r="K9" i="13"/>
  <c r="J9" i="13"/>
  <c r="N8" i="13"/>
  <c r="M8" i="13"/>
  <c r="L8" i="13"/>
  <c r="K8" i="13"/>
  <c r="J8" i="13"/>
  <c r="N7" i="13"/>
  <c r="M7" i="13"/>
  <c r="L7" i="13"/>
  <c r="K7" i="13"/>
  <c r="J7" i="13"/>
  <c r="N6" i="13"/>
  <c r="M6" i="13"/>
  <c r="L6" i="13"/>
  <c r="K6" i="13"/>
  <c r="J6" i="13"/>
  <c r="N19" i="13" l="1"/>
  <c r="L19" i="13"/>
  <c r="O15" i="13"/>
  <c r="O9" i="13"/>
  <c r="M11" i="13"/>
  <c r="K11" i="13"/>
  <c r="G24" i="13"/>
  <c r="F24" i="13"/>
  <c r="E24" i="13"/>
  <c r="D24" i="13"/>
  <c r="C24" i="13"/>
  <c r="H23" i="13"/>
  <c r="O22" i="13"/>
  <c r="H22" i="13"/>
  <c r="H21" i="13"/>
  <c r="G19" i="13"/>
  <c r="G28" i="13" s="1"/>
  <c r="F19" i="13"/>
  <c r="F28" i="13" s="1"/>
  <c r="E19" i="13"/>
  <c r="E28" i="13" s="1"/>
  <c r="D19" i="13"/>
  <c r="D28" i="13" s="1"/>
  <c r="C19" i="13"/>
  <c r="C28" i="13" s="1"/>
  <c r="O18" i="13"/>
  <c r="H18" i="13"/>
  <c r="O17" i="13"/>
  <c r="H17" i="13"/>
  <c r="H16" i="13"/>
  <c r="H15" i="13"/>
  <c r="M19" i="13"/>
  <c r="K19" i="13"/>
  <c r="H14" i="13"/>
  <c r="G11" i="13"/>
  <c r="F11" i="13"/>
  <c r="E11" i="13"/>
  <c r="D11" i="13"/>
  <c r="C11" i="13"/>
  <c r="H10" i="13"/>
  <c r="H9" i="13"/>
  <c r="H8" i="13"/>
  <c r="O7" i="13"/>
  <c r="H7" i="13"/>
  <c r="N11" i="13"/>
  <c r="L11" i="13"/>
  <c r="H6" i="13"/>
  <c r="H11" i="13" s="1"/>
  <c r="H19" i="13" l="1"/>
  <c r="D25" i="13"/>
  <c r="K25" i="13" s="1"/>
  <c r="K24" i="13"/>
  <c r="F25" i="13"/>
  <c r="M25" i="13" s="1"/>
  <c r="M24" i="13"/>
  <c r="H24" i="13"/>
  <c r="H25" i="13" s="1"/>
  <c r="H26" i="13" s="1"/>
  <c r="J24" i="13"/>
  <c r="E25" i="13"/>
  <c r="E26" i="13" s="1"/>
  <c r="L24" i="13"/>
  <c r="G25" i="13"/>
  <c r="N24" i="13"/>
  <c r="J19" i="13"/>
  <c r="J28" i="13" s="1"/>
  <c r="O23" i="13"/>
  <c r="O21" i="13"/>
  <c r="O16" i="13"/>
  <c r="O6" i="13"/>
  <c r="O8" i="13"/>
  <c r="O10" i="13"/>
  <c r="L28" i="13"/>
  <c r="N28" i="13"/>
  <c r="H28" i="13"/>
  <c r="K28" i="13"/>
  <c r="K26" i="13"/>
  <c r="M28" i="13"/>
  <c r="M26" i="13"/>
  <c r="J11" i="13"/>
  <c r="O14" i="13"/>
  <c r="C25" i="13"/>
  <c r="J25" i="13" s="1"/>
  <c r="D26" i="13"/>
  <c r="N25" i="13" l="1"/>
  <c r="N26" i="13" s="1"/>
  <c r="L25" i="13"/>
  <c r="L26" i="13" s="1"/>
  <c r="F26" i="13"/>
  <c r="G26" i="13"/>
  <c r="O19" i="13"/>
  <c r="O11" i="13"/>
  <c r="C26" i="13"/>
  <c r="J26" i="13"/>
  <c r="O28" i="13"/>
  <c r="O24" i="13"/>
  <c r="O25" i="13" s="1"/>
  <c r="O26" i="13" l="1"/>
</calcChain>
</file>

<file path=xl/sharedStrings.xml><?xml version="1.0" encoding="utf-8"?>
<sst xmlns="http://schemas.openxmlformats.org/spreadsheetml/2006/main" count="59" uniqueCount="51">
  <si>
    <t>Shelter Animals Count</t>
  </si>
  <si>
    <t>YTD</t>
  </si>
  <si>
    <t>Line</t>
  </si>
  <si>
    <t>Heading</t>
  </si>
  <si>
    <t>Dog</t>
  </si>
  <si>
    <t>Puppy</t>
  </si>
  <si>
    <t>Cat</t>
  </si>
  <si>
    <t>Kitten</t>
  </si>
  <si>
    <t>Other</t>
  </si>
  <si>
    <t>Total</t>
  </si>
  <si>
    <t>Live Intake</t>
  </si>
  <si>
    <t>B</t>
  </si>
  <si>
    <t>Stray/At Large</t>
  </si>
  <si>
    <t>C</t>
  </si>
  <si>
    <t>Relinquished by Owner</t>
  </si>
  <si>
    <t>D</t>
  </si>
  <si>
    <t>Owner Intended Euthanasia</t>
  </si>
  <si>
    <t>E</t>
  </si>
  <si>
    <t>Transferred In</t>
  </si>
  <si>
    <t>F</t>
  </si>
  <si>
    <t>Other Intakes (AC)</t>
  </si>
  <si>
    <t>G</t>
  </si>
  <si>
    <t>Total Live Intake</t>
  </si>
  <si>
    <t>Outcomes</t>
  </si>
  <si>
    <t>H</t>
  </si>
  <si>
    <t xml:space="preserve">Adoption </t>
  </si>
  <si>
    <t>I</t>
  </si>
  <si>
    <t>Returned to Owner</t>
  </si>
  <si>
    <t>J</t>
  </si>
  <si>
    <t>Transferred Out</t>
  </si>
  <si>
    <t>K</t>
  </si>
  <si>
    <t>Returned to Field</t>
  </si>
  <si>
    <t>L</t>
  </si>
  <si>
    <t>Other Live Outcome</t>
  </si>
  <si>
    <t>M</t>
  </si>
  <si>
    <t>Subtotal: Live Outcomes</t>
  </si>
  <si>
    <t xml:space="preserve"> </t>
  </si>
  <si>
    <t>N</t>
  </si>
  <si>
    <t>Died in Care</t>
  </si>
  <si>
    <t>O</t>
  </si>
  <si>
    <t>Lost in Care</t>
  </si>
  <si>
    <t>P</t>
  </si>
  <si>
    <t>Shelter Euthanasia</t>
  </si>
  <si>
    <t>Q</t>
  </si>
  <si>
    <t>R</t>
  </si>
  <si>
    <t>Subtotal: Other Outcomes</t>
  </si>
  <si>
    <t>S</t>
  </si>
  <si>
    <t>Total Outcomes</t>
  </si>
  <si>
    <t>Live Release Rate</t>
  </si>
  <si>
    <t>LOS Outcomes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</si>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</sst>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NumberFormat="1" applyBorder="1" applyAlignment="1">
      <alignment horizontal="right" wrapText="1"/>
    </xf>
    <xf numFmtId="0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wrapText="1"/>
    </xf>
    <xf numFmtId="0" fontId="0" fillId="0" borderId="0" xfId="0" applyNumberFormat="1" applyBorder="1" applyAlignment="1">
      <alignment horizontal="right" wrapText="1"/>
    </xf>
    <xf numFmtId="0" fontId="2" fillId="0" borderId="2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 wrapText="1"/>
    </xf>
    <xf numFmtId="9" fontId="2" fillId="0" borderId="0" xfId="1" applyFont="1"/>
    <xf numFmtId="0" fontId="0" fillId="0" borderId="0" xfId="0" applyNumberFormat="1" applyFill="1" applyAlignment="1">
      <alignment horizontal="right" wrapText="1"/>
    </xf>
    <xf numFmtId="0" fontId="2" fillId="0" borderId="0" xfId="0" applyNumberFormat="1" applyFont="1" applyFill="1" applyAlignment="1">
      <alignment horizontal="right" wrapText="1"/>
    </xf>
    <xf numFmtId="0" fontId="0" fillId="0" borderId="1" xfId="0" applyNumberFormat="1" applyFill="1" applyBorder="1" applyAlignment="1">
      <alignment horizontal="right" wrapText="1"/>
    </xf>
    <xf numFmtId="9" fontId="0" fillId="0" borderId="0" xfId="1" applyFont="1"/>
    <xf numFmtId="164" fontId="2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3E4B2-42A5-40E2-ACA5-0A49D260B34C}">
  <dimension ref="A1:Q32"/>
  <sheetViews>
    <sheetView tabSelected="1" topLeftCell="B1" workbookViewId="0">
      <selection activeCell="U20" sqref="U20"/>
    </sheetView>
  </sheetViews>
  <sheetFormatPr defaultRowHeight="15" x14ac:dyDescent="0.25"/>
  <cols>
    <col min="1" max="1" width="5" hidden="1" customWidth="1"/>
    <col min="2" max="2" width="29.28515625" customWidth="1"/>
    <col min="3" max="8" width="7.28515625" bestFit="1" customWidth="1"/>
    <col min="9" max="9" width="5.140625" customWidth="1"/>
    <col min="10" max="15" width="6.7109375" customWidth="1"/>
  </cols>
  <sheetData>
    <row r="1" spans="1:17" x14ac:dyDescent="0.25">
      <c r="B1" s="1" t="s">
        <v>0</v>
      </c>
    </row>
    <row r="2" spans="1:17" x14ac:dyDescent="0.25">
      <c r="B2" s="2">
        <v>2022</v>
      </c>
      <c r="C2" s="20" t="s">
        <v>50</v>
      </c>
      <c r="D2" s="20"/>
      <c r="E2" s="20"/>
      <c r="F2" s="20"/>
      <c r="G2" s="20"/>
      <c r="H2" s="20"/>
      <c r="J2" s="20" t="s">
        <v>1</v>
      </c>
      <c r="K2" s="20"/>
      <c r="L2" s="20"/>
      <c r="M2" s="20"/>
      <c r="N2" s="20"/>
      <c r="O2" s="20"/>
    </row>
    <row r="3" spans="1:17" x14ac:dyDescent="0.25">
      <c r="B3" s="1"/>
    </row>
    <row r="4" spans="1:17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</row>
    <row r="5" spans="1:17" x14ac:dyDescent="0.25">
      <c r="A5" s="4"/>
      <c r="B5" s="5" t="s">
        <v>10</v>
      </c>
      <c r="C5" s="4"/>
      <c r="D5" s="4"/>
      <c r="E5" s="4"/>
      <c r="F5" s="4"/>
      <c r="G5" s="4"/>
      <c r="H5" s="4"/>
      <c r="J5" s="4"/>
      <c r="K5" s="4"/>
      <c r="L5" s="4"/>
      <c r="M5" s="4"/>
      <c r="N5" s="4"/>
      <c r="O5" s="4"/>
    </row>
    <row r="6" spans="1:17" x14ac:dyDescent="0.25">
      <c r="A6" s="4" t="s">
        <v>11</v>
      </c>
      <c r="B6" s="4" t="s">
        <v>12</v>
      </c>
      <c r="C6" s="16">
        <v>34</v>
      </c>
      <c r="D6" s="16">
        <v>3</v>
      </c>
      <c r="E6" s="16">
        <v>29</v>
      </c>
      <c r="F6" s="16">
        <v>21</v>
      </c>
      <c r="G6" s="16">
        <v>0</v>
      </c>
      <c r="H6" s="6">
        <f>SUM(C6:G6)</f>
        <v>87</v>
      </c>
      <c r="I6" s="7"/>
      <c r="J6" s="16">
        <f>C6+Sheet1!J6</f>
        <v>34</v>
      </c>
      <c r="K6" s="16">
        <f>D6+Sheet1!K6</f>
        <v>3</v>
      </c>
      <c r="L6" s="16">
        <f>E6+Sheet1!L6</f>
        <v>29</v>
      </c>
      <c r="M6" s="16">
        <f>F6+Sheet1!M6</f>
        <v>21</v>
      </c>
      <c r="N6" s="16">
        <f>G6+Sheet1!N6</f>
        <v>0</v>
      </c>
      <c r="O6" s="6">
        <f>SUM(J6:N6)</f>
        <v>87</v>
      </c>
    </row>
    <row r="7" spans="1:17" x14ac:dyDescent="0.25">
      <c r="A7" s="4" t="s">
        <v>13</v>
      </c>
      <c r="B7" s="4" t="s">
        <v>14</v>
      </c>
      <c r="C7" s="16">
        <v>19</v>
      </c>
      <c r="D7" s="16">
        <v>0</v>
      </c>
      <c r="E7" s="16">
        <v>41</v>
      </c>
      <c r="F7" s="16">
        <v>8</v>
      </c>
      <c r="G7" s="16">
        <v>10</v>
      </c>
      <c r="H7" s="6">
        <f t="shared" ref="H7:H9" si="0">SUM(C7:G7)</f>
        <v>78</v>
      </c>
      <c r="I7" s="7"/>
      <c r="J7" s="16">
        <f>C7+Sheet1!J7</f>
        <v>19</v>
      </c>
      <c r="K7" s="16">
        <f>D7+Sheet1!K7</f>
        <v>0</v>
      </c>
      <c r="L7" s="16">
        <f>E7+Sheet1!L7</f>
        <v>41</v>
      </c>
      <c r="M7" s="16">
        <f>F7+Sheet1!M7</f>
        <v>8</v>
      </c>
      <c r="N7" s="16">
        <f>G7+Sheet1!N7</f>
        <v>10</v>
      </c>
      <c r="O7" s="6">
        <f t="shared" ref="O7:O10" si="1">SUM(J7:N7)</f>
        <v>78</v>
      </c>
    </row>
    <row r="8" spans="1:17" x14ac:dyDescent="0.25">
      <c r="A8" s="4" t="s">
        <v>15</v>
      </c>
      <c r="B8" s="4" t="s">
        <v>16</v>
      </c>
      <c r="C8" s="16">
        <v>12</v>
      </c>
      <c r="D8" s="16">
        <v>3</v>
      </c>
      <c r="E8" s="16">
        <v>7</v>
      </c>
      <c r="F8" s="16">
        <v>2</v>
      </c>
      <c r="G8" s="16">
        <v>3</v>
      </c>
      <c r="H8" s="6">
        <f t="shared" si="0"/>
        <v>27</v>
      </c>
      <c r="I8" s="7"/>
      <c r="J8" s="16">
        <f>C8+Sheet1!J8</f>
        <v>12</v>
      </c>
      <c r="K8" s="16">
        <f>D8+Sheet1!K8</f>
        <v>3</v>
      </c>
      <c r="L8" s="16">
        <f>E8+Sheet1!L8</f>
        <v>7</v>
      </c>
      <c r="M8" s="16">
        <f>F8+Sheet1!M8</f>
        <v>2</v>
      </c>
      <c r="N8" s="16">
        <f>G8+Sheet1!N8</f>
        <v>3</v>
      </c>
      <c r="O8" s="6">
        <f t="shared" si="1"/>
        <v>27</v>
      </c>
    </row>
    <row r="9" spans="1:17" x14ac:dyDescent="0.25">
      <c r="A9" s="4" t="s">
        <v>17</v>
      </c>
      <c r="B9" s="4" t="s">
        <v>18</v>
      </c>
      <c r="C9" s="16">
        <v>45</v>
      </c>
      <c r="D9" s="16">
        <v>26</v>
      </c>
      <c r="E9" s="16">
        <v>50</v>
      </c>
      <c r="F9" s="16">
        <v>20</v>
      </c>
      <c r="G9" s="16">
        <v>8</v>
      </c>
      <c r="H9" s="6">
        <f t="shared" si="0"/>
        <v>149</v>
      </c>
      <c r="I9" s="7"/>
      <c r="J9" s="16">
        <f>C9+Sheet1!J9</f>
        <v>45</v>
      </c>
      <c r="K9" s="16">
        <f>D9+Sheet1!K9</f>
        <v>26</v>
      </c>
      <c r="L9" s="16">
        <f>E9+Sheet1!L9</f>
        <v>50</v>
      </c>
      <c r="M9" s="16">
        <f>F9+Sheet1!M9</f>
        <v>20</v>
      </c>
      <c r="N9" s="16">
        <f>G9+Sheet1!N9</f>
        <v>8</v>
      </c>
      <c r="O9" s="6">
        <f t="shared" si="1"/>
        <v>149</v>
      </c>
    </row>
    <row r="10" spans="1:17" x14ac:dyDescent="0.25">
      <c r="A10" s="4" t="s">
        <v>19</v>
      </c>
      <c r="B10" s="4" t="s">
        <v>20</v>
      </c>
      <c r="C10" s="18">
        <v>36</v>
      </c>
      <c r="D10" s="18">
        <v>7</v>
      </c>
      <c r="E10" s="18">
        <v>10</v>
      </c>
      <c r="F10" s="18">
        <v>5</v>
      </c>
      <c r="G10" s="18">
        <v>0</v>
      </c>
      <c r="H10" s="8">
        <f>SUM(C10:G10)</f>
        <v>58</v>
      </c>
      <c r="I10" s="7"/>
      <c r="J10" s="18">
        <f>C10+Sheet1!J10</f>
        <v>36</v>
      </c>
      <c r="K10" s="18">
        <f>D10+Sheet1!K10</f>
        <v>7</v>
      </c>
      <c r="L10" s="18">
        <f>E10+Sheet1!L10</f>
        <v>10</v>
      </c>
      <c r="M10" s="18">
        <f>F10+Sheet1!M10</f>
        <v>5</v>
      </c>
      <c r="N10" s="18">
        <f>G10+Sheet1!N10</f>
        <v>0</v>
      </c>
      <c r="O10" s="8">
        <f t="shared" si="1"/>
        <v>58</v>
      </c>
    </row>
    <row r="11" spans="1:17" x14ac:dyDescent="0.25">
      <c r="A11" s="4" t="s">
        <v>21</v>
      </c>
      <c r="B11" s="5" t="s">
        <v>22</v>
      </c>
      <c r="C11" s="17">
        <f>SUM(C6:C10)</f>
        <v>146</v>
      </c>
      <c r="D11" s="9">
        <f t="shared" ref="D11:G11" si="2">SUM(D6:D10)</f>
        <v>39</v>
      </c>
      <c r="E11" s="9">
        <f t="shared" si="2"/>
        <v>137</v>
      </c>
      <c r="F11" s="9">
        <f t="shared" si="2"/>
        <v>56</v>
      </c>
      <c r="G11" s="9">
        <f t="shared" si="2"/>
        <v>21</v>
      </c>
      <c r="H11" s="9">
        <f>SUM(H6:H10)</f>
        <v>399</v>
      </c>
      <c r="I11" s="7"/>
      <c r="J11" s="17">
        <f>SUM(J6:J10)</f>
        <v>146</v>
      </c>
      <c r="K11" s="9">
        <f t="shared" ref="K11:O11" si="3">SUM(K6:K10)</f>
        <v>39</v>
      </c>
      <c r="L11" s="9">
        <f t="shared" si="3"/>
        <v>137</v>
      </c>
      <c r="M11" s="9">
        <f t="shared" si="3"/>
        <v>56</v>
      </c>
      <c r="N11" s="9">
        <f t="shared" si="3"/>
        <v>21</v>
      </c>
      <c r="O11" s="9">
        <f t="shared" si="3"/>
        <v>399</v>
      </c>
      <c r="P11" s="9"/>
      <c r="Q11" s="9"/>
    </row>
    <row r="12" spans="1:17" x14ac:dyDescent="0.25">
      <c r="A12" s="4"/>
      <c r="B12" s="4"/>
      <c r="C12" s="10"/>
      <c r="D12" s="10"/>
      <c r="E12" s="10"/>
      <c r="F12" s="10"/>
      <c r="G12" s="10"/>
      <c r="H12" s="10"/>
      <c r="I12" s="7"/>
      <c r="J12" s="10"/>
      <c r="K12" s="10"/>
      <c r="L12" s="10"/>
      <c r="M12" s="10"/>
      <c r="N12" s="10"/>
      <c r="O12" s="10"/>
    </row>
    <row r="13" spans="1:17" x14ac:dyDescent="0.25">
      <c r="A13" s="4"/>
      <c r="B13" s="5" t="s">
        <v>23</v>
      </c>
      <c r="C13" s="10"/>
      <c r="D13" s="10"/>
      <c r="E13" s="10"/>
      <c r="F13" s="10"/>
      <c r="G13" s="10"/>
      <c r="H13" s="10"/>
      <c r="I13" s="7"/>
      <c r="J13" s="10"/>
      <c r="K13" s="10"/>
      <c r="L13" s="10"/>
      <c r="M13" s="10"/>
      <c r="N13" s="10"/>
      <c r="O13" s="10"/>
    </row>
    <row r="14" spans="1:17" x14ac:dyDescent="0.25">
      <c r="A14" s="4" t="s">
        <v>24</v>
      </c>
      <c r="B14" s="11" t="s">
        <v>25</v>
      </c>
      <c r="C14" s="12">
        <v>100</v>
      </c>
      <c r="D14" s="12">
        <v>21</v>
      </c>
      <c r="E14" s="12">
        <v>105</v>
      </c>
      <c r="F14" s="12">
        <v>65</v>
      </c>
      <c r="G14" s="12">
        <v>10</v>
      </c>
      <c r="H14" s="6">
        <f t="shared" ref="H14:H18" si="4">SUM(C14:G14)</f>
        <v>301</v>
      </c>
      <c r="I14" s="7"/>
      <c r="J14" s="12">
        <f>C14+Sheet1!J14</f>
        <v>100</v>
      </c>
      <c r="K14" s="12">
        <f>D14+Sheet1!K14</f>
        <v>21</v>
      </c>
      <c r="L14" s="12">
        <f>E14+Sheet1!L14</f>
        <v>105</v>
      </c>
      <c r="M14" s="12">
        <f>F14+Sheet1!M14</f>
        <v>65</v>
      </c>
      <c r="N14" s="12">
        <f>G14+Sheet1!N14</f>
        <v>10</v>
      </c>
      <c r="O14" s="6">
        <f t="shared" ref="O14:O18" si="5">SUM(J14:N14)</f>
        <v>301</v>
      </c>
    </row>
    <row r="15" spans="1:17" x14ac:dyDescent="0.25">
      <c r="A15" s="4" t="s">
        <v>26</v>
      </c>
      <c r="B15" s="4" t="s">
        <v>27</v>
      </c>
      <c r="C15" s="12">
        <v>33</v>
      </c>
      <c r="D15" s="12">
        <v>1</v>
      </c>
      <c r="E15" s="12">
        <v>5</v>
      </c>
      <c r="F15" s="12">
        <v>0</v>
      </c>
      <c r="G15" s="12">
        <v>2</v>
      </c>
      <c r="H15" s="6">
        <f t="shared" si="4"/>
        <v>41</v>
      </c>
      <c r="I15" s="7"/>
      <c r="J15" s="12">
        <f>C15+Sheet1!J15</f>
        <v>33</v>
      </c>
      <c r="K15" s="12">
        <f>D15+Sheet1!K15</f>
        <v>1</v>
      </c>
      <c r="L15" s="12">
        <f>E15+Sheet1!L15</f>
        <v>5</v>
      </c>
      <c r="M15" s="12">
        <f>F15+Sheet1!M15</f>
        <v>0</v>
      </c>
      <c r="N15" s="12">
        <f>G15+Sheet1!N15</f>
        <v>2</v>
      </c>
      <c r="O15" s="6">
        <f t="shared" si="5"/>
        <v>41</v>
      </c>
    </row>
    <row r="16" spans="1:17" x14ac:dyDescent="0.25">
      <c r="A16" s="4" t="s">
        <v>28</v>
      </c>
      <c r="B16" s="4" t="s">
        <v>29</v>
      </c>
      <c r="C16" s="12">
        <v>4</v>
      </c>
      <c r="D16" s="12">
        <v>0</v>
      </c>
      <c r="E16" s="12">
        <v>7</v>
      </c>
      <c r="F16" s="12">
        <v>0</v>
      </c>
      <c r="G16" s="12">
        <v>1</v>
      </c>
      <c r="H16" s="6">
        <f t="shared" si="4"/>
        <v>12</v>
      </c>
      <c r="I16" s="7"/>
      <c r="J16" s="12">
        <f>C16+Sheet1!J16</f>
        <v>4</v>
      </c>
      <c r="K16" s="12">
        <f>D16+Sheet1!K16</f>
        <v>0</v>
      </c>
      <c r="L16" s="12">
        <f>E16+Sheet1!L16</f>
        <v>7</v>
      </c>
      <c r="M16" s="12">
        <f>F16+Sheet1!M16</f>
        <v>0</v>
      </c>
      <c r="N16" s="12">
        <f>G16+Sheet1!N16</f>
        <v>1</v>
      </c>
      <c r="O16" s="6">
        <f t="shared" si="5"/>
        <v>12</v>
      </c>
    </row>
    <row r="17" spans="1:15" x14ac:dyDescent="0.25">
      <c r="A17" s="4" t="s">
        <v>30</v>
      </c>
      <c r="B17" s="4" t="s">
        <v>31</v>
      </c>
      <c r="C17" s="12">
        <v>0</v>
      </c>
      <c r="D17" s="12">
        <v>0</v>
      </c>
      <c r="E17" s="12">
        <v>2</v>
      </c>
      <c r="F17" s="12">
        <v>0</v>
      </c>
      <c r="G17" s="12">
        <v>0</v>
      </c>
      <c r="H17" s="6">
        <f t="shared" si="4"/>
        <v>2</v>
      </c>
      <c r="I17" s="7"/>
      <c r="J17" s="12">
        <f>C17+Sheet1!J17</f>
        <v>0</v>
      </c>
      <c r="K17" s="12">
        <f>D17+Sheet1!K17</f>
        <v>0</v>
      </c>
      <c r="L17" s="12">
        <f>E17+Sheet1!L17</f>
        <v>2</v>
      </c>
      <c r="M17" s="12">
        <f>F17+Sheet1!M17</f>
        <v>0</v>
      </c>
      <c r="N17" s="12">
        <f>G17+Sheet1!N17</f>
        <v>0</v>
      </c>
      <c r="O17" s="6">
        <f t="shared" si="5"/>
        <v>2</v>
      </c>
    </row>
    <row r="18" spans="1:15" x14ac:dyDescent="0.25">
      <c r="A18" s="4" t="s">
        <v>32</v>
      </c>
      <c r="B18" s="4" t="s">
        <v>33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 t="shared" si="4"/>
        <v>0</v>
      </c>
      <c r="I18" s="7"/>
      <c r="J18" s="8">
        <f>C18+Sheet1!J18</f>
        <v>0</v>
      </c>
      <c r="K18" s="8">
        <f>D18+Sheet1!K18</f>
        <v>0</v>
      </c>
      <c r="L18" s="8">
        <f>E18+Sheet1!L18</f>
        <v>0</v>
      </c>
      <c r="M18" s="8">
        <f>F18+Sheet1!M18</f>
        <v>0</v>
      </c>
      <c r="N18" s="8">
        <f>G18+Sheet1!N18</f>
        <v>0</v>
      </c>
      <c r="O18" s="8">
        <f t="shared" si="5"/>
        <v>0</v>
      </c>
    </row>
    <row r="19" spans="1:15" x14ac:dyDescent="0.25">
      <c r="A19" s="4" t="s">
        <v>34</v>
      </c>
      <c r="B19" s="5" t="s">
        <v>35</v>
      </c>
      <c r="C19" s="9">
        <f t="shared" ref="C19:H19" si="6">SUM(C14:C18)</f>
        <v>137</v>
      </c>
      <c r="D19" s="9">
        <f t="shared" si="6"/>
        <v>22</v>
      </c>
      <c r="E19" s="9">
        <f t="shared" si="6"/>
        <v>119</v>
      </c>
      <c r="F19" s="9">
        <f t="shared" si="6"/>
        <v>65</v>
      </c>
      <c r="G19" s="9">
        <f t="shared" si="6"/>
        <v>13</v>
      </c>
      <c r="H19" s="9">
        <f t="shared" si="6"/>
        <v>356</v>
      </c>
      <c r="I19" s="7"/>
      <c r="J19" s="9">
        <f>SUM(J14:J18)</f>
        <v>137</v>
      </c>
      <c r="K19" s="9">
        <f t="shared" ref="K19:O19" si="7">SUM(K14:K18)</f>
        <v>22</v>
      </c>
      <c r="L19" s="9">
        <f t="shared" si="7"/>
        <v>119</v>
      </c>
      <c r="M19" s="9">
        <f t="shared" si="7"/>
        <v>65</v>
      </c>
      <c r="N19" s="9">
        <f t="shared" si="7"/>
        <v>13</v>
      </c>
      <c r="O19" s="9">
        <f t="shared" si="7"/>
        <v>356</v>
      </c>
    </row>
    <row r="20" spans="1:15" x14ac:dyDescent="0.25">
      <c r="A20" s="4"/>
      <c r="B20" s="4" t="s">
        <v>36</v>
      </c>
      <c r="C20" s="10"/>
      <c r="D20" s="10"/>
      <c r="E20" s="10"/>
      <c r="F20" s="10"/>
      <c r="G20" s="10"/>
      <c r="H20" s="10"/>
      <c r="I20" s="7"/>
      <c r="J20" s="10"/>
      <c r="K20" s="10"/>
      <c r="L20" s="10"/>
      <c r="M20" s="10"/>
      <c r="N20" s="10"/>
      <c r="O20" s="10"/>
    </row>
    <row r="21" spans="1:15" x14ac:dyDescent="0.25">
      <c r="A21" s="4" t="s">
        <v>37</v>
      </c>
      <c r="B21" s="4" t="s">
        <v>38</v>
      </c>
      <c r="C21" s="6">
        <v>0</v>
      </c>
      <c r="D21" s="6">
        <v>0</v>
      </c>
      <c r="E21" s="6">
        <v>1</v>
      </c>
      <c r="F21" s="6">
        <v>0</v>
      </c>
      <c r="G21" s="6">
        <v>1</v>
      </c>
      <c r="H21" s="6">
        <f t="shared" ref="H21:H24" si="8">SUM(C21:G21)</f>
        <v>2</v>
      </c>
      <c r="I21" s="7"/>
      <c r="J21" s="6">
        <f>C21+Sheet1!J21</f>
        <v>0</v>
      </c>
      <c r="K21" s="6">
        <f>D21+Sheet1!K21</f>
        <v>0</v>
      </c>
      <c r="L21" s="6">
        <f>E21+Sheet1!L21</f>
        <v>1</v>
      </c>
      <c r="M21" s="6">
        <f>F21+Sheet1!M21</f>
        <v>0</v>
      </c>
      <c r="N21" s="6">
        <f>G21+Sheet1!N21</f>
        <v>1</v>
      </c>
      <c r="O21" s="6">
        <f t="shared" ref="O21:O24" si="9">SUM(J21:N21)</f>
        <v>2</v>
      </c>
    </row>
    <row r="22" spans="1:15" x14ac:dyDescent="0.25">
      <c r="A22" s="4" t="s">
        <v>39</v>
      </c>
      <c r="B22" s="4" t="s">
        <v>40</v>
      </c>
      <c r="C22" s="6"/>
      <c r="D22" s="6"/>
      <c r="E22" s="6"/>
      <c r="F22" s="6"/>
      <c r="G22" s="6"/>
      <c r="H22" s="6">
        <f t="shared" si="8"/>
        <v>0</v>
      </c>
      <c r="I22" s="7"/>
      <c r="J22" s="6">
        <f>C22+Sheet1!J22</f>
        <v>0</v>
      </c>
      <c r="K22" s="6">
        <f>D22+Sheet1!K22</f>
        <v>0</v>
      </c>
      <c r="L22" s="6">
        <f>E22+Sheet1!L22</f>
        <v>0</v>
      </c>
      <c r="M22" s="6">
        <f>F22+Sheet1!M22</f>
        <v>0</v>
      </c>
      <c r="N22" s="6">
        <f>G22+Sheet1!N22</f>
        <v>0</v>
      </c>
      <c r="O22" s="6">
        <f t="shared" si="9"/>
        <v>0</v>
      </c>
    </row>
    <row r="23" spans="1:15" x14ac:dyDescent="0.25">
      <c r="A23" s="4" t="s">
        <v>41</v>
      </c>
      <c r="B23" s="4" t="s">
        <v>42</v>
      </c>
      <c r="C23" s="6">
        <v>14</v>
      </c>
      <c r="D23" s="6">
        <v>0</v>
      </c>
      <c r="E23" s="6">
        <v>20</v>
      </c>
      <c r="F23" s="6">
        <v>0</v>
      </c>
      <c r="G23" s="6">
        <v>0</v>
      </c>
      <c r="H23" s="6">
        <f t="shared" si="8"/>
        <v>34</v>
      </c>
      <c r="I23" s="7"/>
      <c r="J23" s="6">
        <f>C23+Sheet1!J23</f>
        <v>14</v>
      </c>
      <c r="K23" s="6">
        <f>D23+Sheet1!K23</f>
        <v>0</v>
      </c>
      <c r="L23" s="6">
        <f>E23+Sheet1!L23</f>
        <v>20</v>
      </c>
      <c r="M23" s="6">
        <f>F23+Sheet1!M23</f>
        <v>0</v>
      </c>
      <c r="N23" s="6">
        <f>G23+Sheet1!N23</f>
        <v>0</v>
      </c>
      <c r="O23" s="6">
        <f t="shared" si="9"/>
        <v>34</v>
      </c>
    </row>
    <row r="24" spans="1:15" x14ac:dyDescent="0.25">
      <c r="A24" s="4" t="s">
        <v>43</v>
      </c>
      <c r="B24" s="4" t="s">
        <v>16</v>
      </c>
      <c r="C24" s="6">
        <f>C8</f>
        <v>12</v>
      </c>
      <c r="D24" s="6">
        <f t="shared" ref="D24:G24" si="10">D8</f>
        <v>3</v>
      </c>
      <c r="E24" s="6">
        <f t="shared" si="10"/>
        <v>7</v>
      </c>
      <c r="F24" s="6">
        <f t="shared" si="10"/>
        <v>2</v>
      </c>
      <c r="G24" s="6">
        <f t="shared" si="10"/>
        <v>3</v>
      </c>
      <c r="H24" s="6">
        <f t="shared" si="8"/>
        <v>27</v>
      </c>
      <c r="I24" s="7"/>
      <c r="J24" s="6">
        <f>C24+Sheet1!J24</f>
        <v>12</v>
      </c>
      <c r="K24" s="6">
        <f>D24+Sheet1!K24</f>
        <v>3</v>
      </c>
      <c r="L24" s="6">
        <f>E24+Sheet1!L24</f>
        <v>7</v>
      </c>
      <c r="M24" s="6">
        <f>F24+Sheet1!M24</f>
        <v>2</v>
      </c>
      <c r="N24" s="6">
        <f>G24+Sheet1!N24</f>
        <v>3</v>
      </c>
      <c r="O24" s="6">
        <f t="shared" si="9"/>
        <v>27</v>
      </c>
    </row>
    <row r="25" spans="1:15" ht="15.75" thickBot="1" x14ac:dyDescent="0.3">
      <c r="A25" s="4" t="s">
        <v>44</v>
      </c>
      <c r="B25" s="4" t="s">
        <v>45</v>
      </c>
      <c r="C25" s="13">
        <f>SUM(C21:C24)</f>
        <v>26</v>
      </c>
      <c r="D25" s="13">
        <f t="shared" ref="D25:G25" si="11">SUM(D21:D24)</f>
        <v>3</v>
      </c>
      <c r="E25" s="13">
        <f t="shared" si="11"/>
        <v>28</v>
      </c>
      <c r="F25" s="13">
        <f t="shared" si="11"/>
        <v>2</v>
      </c>
      <c r="G25" s="13">
        <f t="shared" si="11"/>
        <v>4</v>
      </c>
      <c r="H25" s="13">
        <f>SUM(H21:H24)</f>
        <v>63</v>
      </c>
      <c r="I25" s="7"/>
      <c r="J25" s="13">
        <f>C25+Sheet1!J25</f>
        <v>26</v>
      </c>
      <c r="K25" s="13">
        <f>D25+Sheet1!K25</f>
        <v>3</v>
      </c>
      <c r="L25" s="13">
        <f>E25+Sheet1!L25</f>
        <v>28</v>
      </c>
      <c r="M25" s="13">
        <f>F25+Sheet1!M25</f>
        <v>2</v>
      </c>
      <c r="N25" s="13">
        <f>G25+Sheet1!N25</f>
        <v>4</v>
      </c>
      <c r="O25" s="13">
        <f>SUM(O21:O24)</f>
        <v>63</v>
      </c>
    </row>
    <row r="26" spans="1:15" ht="15.75" thickTop="1" x14ac:dyDescent="0.25">
      <c r="A26" s="4" t="s">
        <v>46</v>
      </c>
      <c r="B26" s="5" t="s">
        <v>47</v>
      </c>
      <c r="C26" s="14">
        <f t="shared" ref="C26:H26" si="12">C19+C25</f>
        <v>163</v>
      </c>
      <c r="D26" s="14">
        <f t="shared" si="12"/>
        <v>25</v>
      </c>
      <c r="E26" s="14">
        <f t="shared" si="12"/>
        <v>147</v>
      </c>
      <c r="F26" s="14">
        <f t="shared" si="12"/>
        <v>67</v>
      </c>
      <c r="G26" s="14">
        <f t="shared" si="12"/>
        <v>17</v>
      </c>
      <c r="H26" s="14">
        <f t="shared" si="12"/>
        <v>419</v>
      </c>
      <c r="J26" s="14">
        <f t="shared" ref="J26:O26" si="13">J19+J25</f>
        <v>163</v>
      </c>
      <c r="K26" s="14">
        <f t="shared" si="13"/>
        <v>25</v>
      </c>
      <c r="L26" s="14">
        <f t="shared" si="13"/>
        <v>147</v>
      </c>
      <c r="M26" s="14">
        <f t="shared" si="13"/>
        <v>67</v>
      </c>
      <c r="N26" s="14">
        <f t="shared" si="13"/>
        <v>17</v>
      </c>
      <c r="O26" s="14">
        <f t="shared" si="13"/>
        <v>419</v>
      </c>
    </row>
    <row r="27" spans="1:15" x14ac:dyDescent="0.25">
      <c r="A27" s="4"/>
      <c r="B27" s="4" t="s">
        <v>36</v>
      </c>
      <c r="C27" s="4"/>
      <c r="D27" s="4"/>
      <c r="E27" s="4"/>
      <c r="F27" s="4"/>
      <c r="G27" s="4"/>
      <c r="H27" s="4"/>
      <c r="J27" s="4"/>
      <c r="K27" s="4"/>
      <c r="L27" s="4"/>
      <c r="M27" s="4"/>
      <c r="N27" s="4"/>
      <c r="O27" s="4"/>
    </row>
    <row r="28" spans="1:15" x14ac:dyDescent="0.25">
      <c r="B28" s="5" t="s">
        <v>48</v>
      </c>
      <c r="C28" s="15">
        <f>C19/(C19+C23)</f>
        <v>0.9072847682119205</v>
      </c>
      <c r="D28" s="15">
        <f t="shared" ref="D28:H28" si="14">D19/(D19+D23)</f>
        <v>1</v>
      </c>
      <c r="E28" s="15">
        <f t="shared" si="14"/>
        <v>0.85611510791366907</v>
      </c>
      <c r="F28" s="15">
        <f t="shared" si="14"/>
        <v>1</v>
      </c>
      <c r="G28" s="15">
        <f t="shared" si="14"/>
        <v>1</v>
      </c>
      <c r="H28" s="15">
        <f t="shared" si="14"/>
        <v>0.9128205128205128</v>
      </c>
      <c r="J28" s="15">
        <f>J19/(J19+J23)</f>
        <v>0.9072847682119205</v>
      </c>
      <c r="K28" s="15">
        <f>K19/(K19+K23)</f>
        <v>1</v>
      </c>
      <c r="L28" s="15">
        <f t="shared" ref="L28:O28" si="15">L19/(L19+L23)</f>
        <v>0.85611510791366907</v>
      </c>
      <c r="M28" s="15">
        <f t="shared" si="15"/>
        <v>1</v>
      </c>
      <c r="N28" s="15">
        <f t="shared" si="15"/>
        <v>1</v>
      </c>
      <c r="O28" s="15">
        <f t="shared" si="15"/>
        <v>0.9128205128205128</v>
      </c>
    </row>
    <row r="29" spans="1:15" x14ac:dyDescent="0.25">
      <c r="B29" s="5" t="s">
        <v>49</v>
      </c>
      <c r="C29" s="1">
        <v>18</v>
      </c>
      <c r="D29" s="1">
        <v>6</v>
      </c>
      <c r="E29" s="1">
        <v>17</v>
      </c>
      <c r="F29" s="1">
        <v>33</v>
      </c>
      <c r="G29" s="1">
        <v>51</v>
      </c>
      <c r="H29" s="1">
        <v>20</v>
      </c>
      <c r="J29" s="1">
        <v>18</v>
      </c>
      <c r="K29" s="1">
        <v>6</v>
      </c>
      <c r="L29" s="1">
        <v>17</v>
      </c>
      <c r="M29" s="1">
        <v>33</v>
      </c>
      <c r="N29" s="1">
        <v>51</v>
      </c>
      <c r="O29" s="1">
        <v>20</v>
      </c>
    </row>
    <row r="30" spans="1:15" x14ac:dyDescent="0.25">
      <c r="B30" s="5"/>
      <c r="C30" s="1"/>
      <c r="D30" s="1"/>
      <c r="E30" s="1"/>
      <c r="F30" s="1"/>
      <c r="G30" s="1"/>
      <c r="H30" s="1"/>
      <c r="J30" s="1"/>
      <c r="K30" s="1"/>
      <c r="L30" s="1"/>
      <c r="M30" s="1"/>
      <c r="N30" s="1"/>
      <c r="O30" s="1"/>
    </row>
    <row r="31" spans="1:15" x14ac:dyDescent="0.25">
      <c r="B31" s="5"/>
      <c r="J31" s="19"/>
      <c r="K31" s="19"/>
      <c r="L31" s="19"/>
      <c r="M31" s="19"/>
      <c r="N31" s="19"/>
      <c r="O31" s="19"/>
    </row>
    <row r="32" spans="1:15" x14ac:dyDescent="0.25">
      <c r="B32" s="5"/>
    </row>
  </sheetData>
  <mergeCells count="2">
    <mergeCell ref="C2:H2"/>
    <mergeCell ref="J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AB399-DF54-4D89-BDCD-4CE3D86BB53D}">
  <dimension ref="A1"/>
  <sheetViews>
    <sheetView workbookViewId="0">
      <selection activeCell="J31" sqref="J3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January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Marrangoni</dc:creator>
  <cp:lastModifiedBy>Danny Lewis</cp:lastModifiedBy>
  <dcterms:created xsi:type="dcterms:W3CDTF">2021-02-02T23:15:32Z</dcterms:created>
  <dcterms:modified xsi:type="dcterms:W3CDTF">2022-02-01T22:20:31Z</dcterms:modified>
</cp:coreProperties>
</file>