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oard of Directors\Metrics &amp; Stats\"/>
    </mc:Choice>
  </mc:AlternateContent>
  <bookViews>
    <workbookView xWindow="0" yWindow="0" windowWidth="28800" windowHeight="11235" activeTab="3"/>
  </bookViews>
  <sheets>
    <sheet name="Jan" sheetId="1" r:id="rId1"/>
    <sheet name="Feb" sheetId="2" r:id="rId2"/>
    <sheet name="Mar" sheetId="3" r:id="rId3"/>
    <sheet name="Ap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M24" i="4"/>
  <c r="K24" i="4"/>
  <c r="M23" i="4"/>
  <c r="L23" i="4"/>
  <c r="K23" i="4"/>
  <c r="N22" i="4"/>
  <c r="M22" i="4"/>
  <c r="L22" i="4"/>
  <c r="K22" i="4"/>
  <c r="J22" i="4"/>
  <c r="M21" i="4"/>
  <c r="L21" i="4"/>
  <c r="K21" i="4"/>
  <c r="J21" i="4"/>
  <c r="M18" i="4"/>
  <c r="K18" i="4"/>
  <c r="J18" i="4"/>
  <c r="M17" i="4"/>
  <c r="L17" i="4"/>
  <c r="K17" i="4"/>
  <c r="J17" i="4"/>
  <c r="K16" i="4"/>
  <c r="J16" i="4"/>
  <c r="M15" i="4"/>
  <c r="L15" i="4"/>
  <c r="K15" i="4"/>
  <c r="J15" i="4"/>
  <c r="M14" i="4"/>
  <c r="L14" i="4"/>
  <c r="K14" i="4"/>
  <c r="J14" i="4"/>
  <c r="J7" i="4"/>
  <c r="K7" i="4"/>
  <c r="L7" i="4"/>
  <c r="M7" i="4"/>
  <c r="K9" i="4"/>
  <c r="L9" i="4"/>
  <c r="L10" i="4"/>
  <c r="M6" i="4"/>
  <c r="N6" i="4"/>
  <c r="G25" i="4"/>
  <c r="F25" i="4"/>
  <c r="E25" i="4"/>
  <c r="D25" i="4"/>
  <c r="C25" i="4"/>
  <c r="H24" i="4"/>
  <c r="H23" i="4"/>
  <c r="H22" i="4"/>
  <c r="H21" i="4"/>
  <c r="G19" i="4"/>
  <c r="F19" i="4"/>
  <c r="F28" i="4" s="1"/>
  <c r="E19" i="4"/>
  <c r="E28" i="4" s="1"/>
  <c r="D19" i="4"/>
  <c r="D28" i="4" s="1"/>
  <c r="C19" i="4"/>
  <c r="C28" i="4" s="1"/>
  <c r="H18" i="4"/>
  <c r="H17" i="4"/>
  <c r="H16" i="4"/>
  <c r="H15" i="4"/>
  <c r="H14" i="4"/>
  <c r="G11" i="4"/>
  <c r="F11" i="4"/>
  <c r="D11" i="4"/>
  <c r="H10" i="4"/>
  <c r="E11" i="4"/>
  <c r="H9" i="4"/>
  <c r="H8" i="4"/>
  <c r="H7" i="4"/>
  <c r="H6" i="4"/>
  <c r="N24" i="3"/>
  <c r="N24" i="4" s="1"/>
  <c r="M24" i="3"/>
  <c r="L24" i="3"/>
  <c r="L24" i="4" s="1"/>
  <c r="K24" i="3"/>
  <c r="J24" i="3"/>
  <c r="J24" i="4" s="1"/>
  <c r="N23" i="3"/>
  <c r="N23" i="4" s="1"/>
  <c r="M23" i="3"/>
  <c r="L23" i="3"/>
  <c r="K23" i="3"/>
  <c r="J23" i="3"/>
  <c r="J23" i="4" s="1"/>
  <c r="N22" i="3"/>
  <c r="M22" i="3"/>
  <c r="L22" i="3"/>
  <c r="K22" i="3"/>
  <c r="J22" i="3"/>
  <c r="N21" i="3"/>
  <c r="N21" i="4" s="1"/>
  <c r="M21" i="3"/>
  <c r="L21" i="3"/>
  <c r="K21" i="3"/>
  <c r="J21" i="3"/>
  <c r="N18" i="3"/>
  <c r="N18" i="4" s="1"/>
  <c r="M18" i="3"/>
  <c r="L18" i="3"/>
  <c r="L18" i="4" s="1"/>
  <c r="K18" i="3"/>
  <c r="J18" i="3"/>
  <c r="N17" i="3"/>
  <c r="N17" i="4" s="1"/>
  <c r="M17" i="3"/>
  <c r="L17" i="3"/>
  <c r="K17" i="3"/>
  <c r="J17" i="3"/>
  <c r="N16" i="3"/>
  <c r="N16" i="4" s="1"/>
  <c r="M16" i="3"/>
  <c r="M16" i="4" s="1"/>
  <c r="L16" i="3"/>
  <c r="L16" i="4" s="1"/>
  <c r="K16" i="3"/>
  <c r="J16" i="3"/>
  <c r="N15" i="3"/>
  <c r="N15" i="4" s="1"/>
  <c r="M15" i="3"/>
  <c r="L15" i="3"/>
  <c r="K15" i="3"/>
  <c r="J15" i="3"/>
  <c r="N14" i="3"/>
  <c r="N14" i="4" s="1"/>
  <c r="M14" i="3"/>
  <c r="L14" i="3"/>
  <c r="K14" i="3"/>
  <c r="J14" i="3"/>
  <c r="J7" i="3"/>
  <c r="K7" i="3"/>
  <c r="L7" i="3"/>
  <c r="M7" i="3"/>
  <c r="N7" i="3"/>
  <c r="N7" i="4" s="1"/>
  <c r="J8" i="3"/>
  <c r="K8" i="3"/>
  <c r="K8" i="4" s="1"/>
  <c r="L8" i="3"/>
  <c r="L8" i="4" s="1"/>
  <c r="M8" i="3"/>
  <c r="M8" i="4" s="1"/>
  <c r="N8" i="3"/>
  <c r="N8" i="4" s="1"/>
  <c r="J9" i="3"/>
  <c r="J9" i="4" s="1"/>
  <c r="K9" i="3"/>
  <c r="L9" i="3"/>
  <c r="M9" i="3"/>
  <c r="M9" i="4" s="1"/>
  <c r="N9" i="3"/>
  <c r="N9" i="4" s="1"/>
  <c r="J10" i="3"/>
  <c r="J10" i="4" s="1"/>
  <c r="K10" i="3"/>
  <c r="K10" i="4" s="1"/>
  <c r="L10" i="3"/>
  <c r="M10" i="3"/>
  <c r="M10" i="4" s="1"/>
  <c r="N10" i="3"/>
  <c r="N10" i="4" s="1"/>
  <c r="K6" i="3"/>
  <c r="K6" i="4" s="1"/>
  <c r="L6" i="3"/>
  <c r="L6" i="4" s="1"/>
  <c r="M6" i="3"/>
  <c r="N6" i="3"/>
  <c r="J6" i="3"/>
  <c r="J6" i="4" s="1"/>
  <c r="G25" i="3"/>
  <c r="F25" i="3"/>
  <c r="E25" i="3"/>
  <c r="D25" i="3"/>
  <c r="C25" i="3"/>
  <c r="H24" i="3"/>
  <c r="H23" i="3"/>
  <c r="H22" i="3"/>
  <c r="H21" i="3"/>
  <c r="G19" i="3"/>
  <c r="G28" i="3" s="1"/>
  <c r="F19" i="3"/>
  <c r="E19" i="3"/>
  <c r="E28" i="3" s="1"/>
  <c r="D19" i="3"/>
  <c r="D28" i="3" s="1"/>
  <c r="C19" i="3"/>
  <c r="C28" i="3" s="1"/>
  <c r="H18" i="3"/>
  <c r="H17" i="3"/>
  <c r="H16" i="3"/>
  <c r="H15" i="3"/>
  <c r="H14" i="3"/>
  <c r="G11" i="3"/>
  <c r="F11" i="3"/>
  <c r="E11" i="3"/>
  <c r="D11" i="3"/>
  <c r="C11" i="3"/>
  <c r="H10" i="3"/>
  <c r="H9" i="3"/>
  <c r="H8" i="3"/>
  <c r="H7" i="3"/>
  <c r="H6" i="3"/>
  <c r="O8" i="3" l="1"/>
  <c r="J8" i="4"/>
  <c r="O8" i="4" s="1"/>
  <c r="O6" i="4"/>
  <c r="L19" i="3"/>
  <c r="O24" i="4"/>
  <c r="N25" i="3"/>
  <c r="N25" i="4"/>
  <c r="M25" i="4"/>
  <c r="L25" i="4"/>
  <c r="O22" i="4"/>
  <c r="H19" i="4"/>
  <c r="H28" i="4" s="1"/>
  <c r="E26" i="4"/>
  <c r="O23" i="4"/>
  <c r="O7" i="4"/>
  <c r="G26" i="4"/>
  <c r="O21" i="4"/>
  <c r="H25" i="4"/>
  <c r="K25" i="4"/>
  <c r="F26" i="4"/>
  <c r="K19" i="4"/>
  <c r="O15" i="4"/>
  <c r="O17" i="4"/>
  <c r="L19" i="4"/>
  <c r="O16" i="4"/>
  <c r="C26" i="4"/>
  <c r="M19" i="4"/>
  <c r="D26" i="4"/>
  <c r="N19" i="4"/>
  <c r="N28" i="4" s="1"/>
  <c r="O18" i="4"/>
  <c r="L11" i="4"/>
  <c r="K11" i="4"/>
  <c r="M11" i="4"/>
  <c r="H11" i="4"/>
  <c r="N11" i="4"/>
  <c r="O10" i="4"/>
  <c r="O9" i="4"/>
  <c r="O14" i="4"/>
  <c r="L28" i="4"/>
  <c r="G28" i="4"/>
  <c r="J19" i="4"/>
  <c r="J25" i="4"/>
  <c r="C11" i="4"/>
  <c r="M25" i="3"/>
  <c r="F26" i="3"/>
  <c r="L25" i="3"/>
  <c r="L26" i="3" s="1"/>
  <c r="H11" i="3"/>
  <c r="M11" i="3"/>
  <c r="K25" i="3"/>
  <c r="O24" i="3"/>
  <c r="O23" i="3"/>
  <c r="J25" i="3"/>
  <c r="H25" i="3"/>
  <c r="O22" i="3"/>
  <c r="O21" i="3"/>
  <c r="O18" i="3"/>
  <c r="O16" i="3"/>
  <c r="C26" i="3"/>
  <c r="O15" i="3"/>
  <c r="D26" i="3"/>
  <c r="O9" i="3"/>
  <c r="K11" i="3"/>
  <c r="O7" i="3"/>
  <c r="M19" i="3"/>
  <c r="N19" i="3"/>
  <c r="H19" i="3"/>
  <c r="J19" i="3"/>
  <c r="K19" i="3"/>
  <c r="K28" i="3" s="1"/>
  <c r="O17" i="3"/>
  <c r="O10" i="3"/>
  <c r="L11" i="3"/>
  <c r="N11" i="3"/>
  <c r="J11" i="3"/>
  <c r="L28" i="3"/>
  <c r="O14" i="3"/>
  <c r="F28" i="3"/>
  <c r="O6" i="3"/>
  <c r="E26" i="3"/>
  <c r="G26" i="3"/>
  <c r="N24" i="2"/>
  <c r="M24" i="2"/>
  <c r="L24" i="2"/>
  <c r="K24" i="2"/>
  <c r="J24" i="2"/>
  <c r="N23" i="2"/>
  <c r="M23" i="2"/>
  <c r="L23" i="2"/>
  <c r="K23" i="2"/>
  <c r="J23" i="2"/>
  <c r="N22" i="2"/>
  <c r="M22" i="2"/>
  <c r="L22" i="2"/>
  <c r="K22" i="2"/>
  <c r="J22" i="2"/>
  <c r="N21" i="2"/>
  <c r="M21" i="2"/>
  <c r="L21" i="2"/>
  <c r="K21" i="2"/>
  <c r="J21" i="2"/>
  <c r="N18" i="2"/>
  <c r="M18" i="2"/>
  <c r="L18" i="2"/>
  <c r="K18" i="2"/>
  <c r="J18" i="2"/>
  <c r="N17" i="2"/>
  <c r="M17" i="2"/>
  <c r="L17" i="2"/>
  <c r="K17" i="2"/>
  <c r="J17" i="2"/>
  <c r="N16" i="2"/>
  <c r="M16" i="2"/>
  <c r="L16" i="2"/>
  <c r="K16" i="2"/>
  <c r="J16" i="2"/>
  <c r="N15" i="2"/>
  <c r="M15" i="2"/>
  <c r="L15" i="2"/>
  <c r="K15" i="2"/>
  <c r="J15" i="2"/>
  <c r="N14" i="2"/>
  <c r="M14" i="2"/>
  <c r="L14" i="2"/>
  <c r="K14" i="2"/>
  <c r="J14" i="2"/>
  <c r="J7" i="2"/>
  <c r="K7" i="2"/>
  <c r="L7" i="2"/>
  <c r="M7" i="2"/>
  <c r="N7" i="2"/>
  <c r="J8" i="2"/>
  <c r="K8" i="2"/>
  <c r="L8" i="2"/>
  <c r="M8" i="2"/>
  <c r="N8" i="2"/>
  <c r="J9" i="2"/>
  <c r="K9" i="2"/>
  <c r="L9" i="2"/>
  <c r="M9" i="2"/>
  <c r="N9" i="2"/>
  <c r="J10" i="2"/>
  <c r="K10" i="2"/>
  <c r="L10" i="2"/>
  <c r="M10" i="2"/>
  <c r="N10" i="2"/>
  <c r="K6" i="2"/>
  <c r="L6" i="2"/>
  <c r="M6" i="2"/>
  <c r="N6" i="2"/>
  <c r="J6" i="2"/>
  <c r="G25" i="2"/>
  <c r="N25" i="2" s="1"/>
  <c r="F25" i="2"/>
  <c r="M25" i="2" s="1"/>
  <c r="E25" i="2"/>
  <c r="L25" i="2" s="1"/>
  <c r="D25" i="2"/>
  <c r="K25" i="2" s="1"/>
  <c r="C25" i="2"/>
  <c r="J25" i="2" s="1"/>
  <c r="H24" i="2"/>
  <c r="H23" i="2"/>
  <c r="H22" i="2"/>
  <c r="H21" i="2"/>
  <c r="G19" i="2"/>
  <c r="F19" i="2"/>
  <c r="E19" i="2"/>
  <c r="D19" i="2"/>
  <c r="D28" i="2" s="1"/>
  <c r="C19" i="2"/>
  <c r="C28" i="2" s="1"/>
  <c r="H18" i="2"/>
  <c r="H17" i="2"/>
  <c r="H16" i="2"/>
  <c r="H15" i="2"/>
  <c r="H14" i="2"/>
  <c r="G11" i="2"/>
  <c r="F11" i="2"/>
  <c r="E11" i="2"/>
  <c r="D11" i="2"/>
  <c r="H10" i="2"/>
  <c r="C11" i="2"/>
  <c r="H9" i="2"/>
  <c r="H8" i="2"/>
  <c r="H7" i="2"/>
  <c r="H6" i="2"/>
  <c r="J11" i="4" l="1"/>
  <c r="N26" i="3"/>
  <c r="M26" i="4"/>
  <c r="M26" i="3"/>
  <c r="L26" i="4"/>
  <c r="H26" i="4"/>
  <c r="M28" i="3"/>
  <c r="N28" i="3"/>
  <c r="J26" i="3"/>
  <c r="O25" i="4"/>
  <c r="K26" i="4"/>
  <c r="K28" i="4"/>
  <c r="N26" i="4"/>
  <c r="O19" i="4"/>
  <c r="O11" i="4"/>
  <c r="M28" i="4"/>
  <c r="J26" i="4"/>
  <c r="J28" i="4"/>
  <c r="O25" i="3"/>
  <c r="O11" i="3"/>
  <c r="H26" i="3"/>
  <c r="K26" i="3"/>
  <c r="O19" i="3"/>
  <c r="O28" i="3" s="1"/>
  <c r="J28" i="3"/>
  <c r="H28" i="3"/>
  <c r="O24" i="2"/>
  <c r="O8" i="2"/>
  <c r="O16" i="2"/>
  <c r="F26" i="2"/>
  <c r="H25" i="2"/>
  <c r="E26" i="2"/>
  <c r="O18" i="2"/>
  <c r="L19" i="2"/>
  <c r="L28" i="2" s="1"/>
  <c r="C26" i="2"/>
  <c r="H19" i="2"/>
  <c r="H28" i="2" s="1"/>
  <c r="O21" i="2"/>
  <c r="O22" i="2"/>
  <c r="O23" i="2"/>
  <c r="G26" i="2"/>
  <c r="M19" i="2"/>
  <c r="M28" i="2" s="1"/>
  <c r="D26" i="2"/>
  <c r="O14" i="2"/>
  <c r="O15" i="2"/>
  <c r="O17" i="2"/>
  <c r="O7" i="2"/>
  <c r="O10" i="2"/>
  <c r="L11" i="2"/>
  <c r="H11" i="2"/>
  <c r="M11" i="2"/>
  <c r="O9" i="2"/>
  <c r="K11" i="2"/>
  <c r="J19" i="2"/>
  <c r="J26" i="2" s="1"/>
  <c r="K19" i="2"/>
  <c r="K26" i="2" s="1"/>
  <c r="N11" i="2"/>
  <c r="J11" i="2"/>
  <c r="N19" i="2"/>
  <c r="E28" i="2"/>
  <c r="F28" i="2"/>
  <c r="G28" i="2"/>
  <c r="O6" i="2"/>
  <c r="C10" i="1"/>
  <c r="K29" i="1"/>
  <c r="L29" i="1"/>
  <c r="M29" i="1"/>
  <c r="N29" i="1"/>
  <c r="O29" i="1"/>
  <c r="J29" i="1"/>
  <c r="N24" i="1"/>
  <c r="M24" i="1"/>
  <c r="L24" i="1"/>
  <c r="K24" i="1"/>
  <c r="J24" i="1"/>
  <c r="N23" i="1"/>
  <c r="M23" i="1"/>
  <c r="L23" i="1"/>
  <c r="K23" i="1"/>
  <c r="J23" i="1"/>
  <c r="O23" i="1" s="1"/>
  <c r="N22" i="1"/>
  <c r="M22" i="1"/>
  <c r="L22" i="1"/>
  <c r="K22" i="1"/>
  <c r="J22" i="1"/>
  <c r="N21" i="1"/>
  <c r="M21" i="1"/>
  <c r="L21" i="1"/>
  <c r="K21" i="1"/>
  <c r="J21" i="1"/>
  <c r="N18" i="1"/>
  <c r="M18" i="1"/>
  <c r="L18" i="1"/>
  <c r="K18" i="1"/>
  <c r="J18" i="1"/>
  <c r="O18" i="1" s="1"/>
  <c r="N17" i="1"/>
  <c r="M17" i="1"/>
  <c r="L17" i="1"/>
  <c r="O17" i="1" s="1"/>
  <c r="K17" i="1"/>
  <c r="J17" i="1"/>
  <c r="N16" i="1"/>
  <c r="M16" i="1"/>
  <c r="L16" i="1"/>
  <c r="K16" i="1"/>
  <c r="J16" i="1"/>
  <c r="N15" i="1"/>
  <c r="M15" i="1"/>
  <c r="L15" i="1"/>
  <c r="K15" i="1"/>
  <c r="J15" i="1"/>
  <c r="O15" i="1" s="1"/>
  <c r="N14" i="1"/>
  <c r="N19" i="1" s="1"/>
  <c r="M14" i="1"/>
  <c r="M19" i="1" s="1"/>
  <c r="L14" i="1"/>
  <c r="L19" i="1" s="1"/>
  <c r="K14" i="1"/>
  <c r="J14" i="1"/>
  <c r="J7" i="1"/>
  <c r="K7" i="1"/>
  <c r="L7" i="1"/>
  <c r="M7" i="1"/>
  <c r="N7" i="1"/>
  <c r="J8" i="1"/>
  <c r="K8" i="1"/>
  <c r="L8" i="1"/>
  <c r="M8" i="1"/>
  <c r="N8" i="1"/>
  <c r="J9" i="1"/>
  <c r="K9" i="1"/>
  <c r="L9" i="1"/>
  <c r="M9" i="1"/>
  <c r="N9" i="1"/>
  <c r="J10" i="1"/>
  <c r="K10" i="1"/>
  <c r="L10" i="1"/>
  <c r="M10" i="1"/>
  <c r="N10" i="1"/>
  <c r="K6" i="1"/>
  <c r="L6" i="1"/>
  <c r="M6" i="1"/>
  <c r="N6" i="1"/>
  <c r="J6" i="1"/>
  <c r="G25" i="1"/>
  <c r="N25" i="1" s="1"/>
  <c r="F25" i="1"/>
  <c r="M25" i="1" s="1"/>
  <c r="E25" i="1"/>
  <c r="L25" i="1" s="1"/>
  <c r="D25" i="1"/>
  <c r="K25" i="1" s="1"/>
  <c r="C25" i="1"/>
  <c r="J25" i="1" s="1"/>
  <c r="H24" i="1"/>
  <c r="H23" i="1"/>
  <c r="O22" i="1"/>
  <c r="H22" i="1"/>
  <c r="H21" i="1"/>
  <c r="G19" i="1"/>
  <c r="F19" i="1"/>
  <c r="F28" i="1" s="1"/>
  <c r="E19" i="1"/>
  <c r="E28" i="1" s="1"/>
  <c r="D19" i="1"/>
  <c r="D28" i="1" s="1"/>
  <c r="C19" i="1"/>
  <c r="C28" i="1" s="1"/>
  <c r="H18" i="1"/>
  <c r="H17" i="1"/>
  <c r="H16" i="1"/>
  <c r="H15" i="1"/>
  <c r="H14" i="1"/>
  <c r="G11" i="1"/>
  <c r="F11" i="1"/>
  <c r="E11" i="1"/>
  <c r="D11" i="1"/>
  <c r="C11" i="1"/>
  <c r="H10" i="1"/>
  <c r="H9" i="1"/>
  <c r="H8" i="1"/>
  <c r="H7" i="1"/>
  <c r="H6" i="1"/>
  <c r="O26" i="4" l="1"/>
  <c r="O26" i="3"/>
  <c r="O28" i="4"/>
  <c r="O25" i="2"/>
  <c r="H26" i="2"/>
  <c r="L26" i="2"/>
  <c r="O19" i="2"/>
  <c r="M26" i="2"/>
  <c r="K28" i="2"/>
  <c r="O11" i="2"/>
  <c r="J28" i="2"/>
  <c r="N26" i="2"/>
  <c r="N28" i="2"/>
  <c r="O8" i="1"/>
  <c r="O16" i="1"/>
  <c r="O21" i="1"/>
  <c r="G26" i="1"/>
  <c r="K11" i="1"/>
  <c r="M11" i="1"/>
  <c r="H11" i="1"/>
  <c r="O24" i="1"/>
  <c r="O25" i="1" s="1"/>
  <c r="C26" i="1"/>
  <c r="E26" i="1"/>
  <c r="H25" i="1"/>
  <c r="H19" i="1"/>
  <c r="H28" i="1" s="1"/>
  <c r="D26" i="1"/>
  <c r="K19" i="1"/>
  <c r="K28" i="1" s="1"/>
  <c r="J19" i="1"/>
  <c r="O10" i="1"/>
  <c r="O9" i="1"/>
  <c r="O7" i="1"/>
  <c r="L11" i="1"/>
  <c r="O6" i="1"/>
  <c r="O14" i="1"/>
  <c r="O19" i="1" s="1"/>
  <c r="J11" i="1"/>
  <c r="J26" i="1"/>
  <c r="J28" i="1"/>
  <c r="K26" i="1"/>
  <c r="L28" i="1"/>
  <c r="L26" i="1"/>
  <c r="M28" i="1"/>
  <c r="M26" i="1"/>
  <c r="N28" i="1"/>
  <c r="N26" i="1"/>
  <c r="N11" i="1"/>
  <c r="G28" i="1"/>
  <c r="F26" i="1"/>
  <c r="O26" i="2" l="1"/>
  <c r="O28" i="2"/>
  <c r="H26" i="1"/>
  <c r="O11" i="1"/>
  <c r="O26" i="1"/>
  <c r="O28" i="1"/>
</calcChain>
</file>

<file path=xl/sharedStrings.xml><?xml version="1.0" encoding="utf-8"?>
<sst xmlns="http://schemas.openxmlformats.org/spreadsheetml/2006/main" count="236" uniqueCount="54">
  <si>
    <t>Shelter Animals Count</t>
  </si>
  <si>
    <t>YTD</t>
  </si>
  <si>
    <t>Line</t>
  </si>
  <si>
    <t>Heading</t>
  </si>
  <si>
    <t>Dog</t>
  </si>
  <si>
    <t>Puppy</t>
  </si>
  <si>
    <t>Cat</t>
  </si>
  <si>
    <t>Kitten</t>
  </si>
  <si>
    <t>Other</t>
  </si>
  <si>
    <t>Total</t>
  </si>
  <si>
    <t>Live Intake</t>
  </si>
  <si>
    <t>B</t>
  </si>
  <si>
    <t>Stray/At Large</t>
  </si>
  <si>
    <t>C</t>
  </si>
  <si>
    <t>Relinquished by Owner</t>
  </si>
  <si>
    <t>D</t>
  </si>
  <si>
    <t>Owner Intended Euthanasia</t>
  </si>
  <si>
    <t>E</t>
  </si>
  <si>
    <t>Transferred In</t>
  </si>
  <si>
    <t>F</t>
  </si>
  <si>
    <t>Other Intakes (AC)</t>
  </si>
  <si>
    <t>G</t>
  </si>
  <si>
    <t>Total Live Intake</t>
  </si>
  <si>
    <t>Outcomes</t>
  </si>
  <si>
    <t>H</t>
  </si>
  <si>
    <t xml:space="preserve">Adoption </t>
  </si>
  <si>
    <t>I</t>
  </si>
  <si>
    <t>Returned to Owner</t>
  </si>
  <si>
    <t>J</t>
  </si>
  <si>
    <t>Transferred Out</t>
  </si>
  <si>
    <t>K</t>
  </si>
  <si>
    <t>Returned to Field</t>
  </si>
  <si>
    <t>L</t>
  </si>
  <si>
    <t>Other Live Outcome</t>
  </si>
  <si>
    <t>M</t>
  </si>
  <si>
    <t>Subtotal: Live Outcomes</t>
  </si>
  <si>
    <t xml:space="preserve"> </t>
  </si>
  <si>
    <t>N</t>
  </si>
  <si>
    <t>Died in Care</t>
  </si>
  <si>
    <t>O</t>
  </si>
  <si>
    <t>Lost in Care</t>
  </si>
  <si>
    <t>P</t>
  </si>
  <si>
    <t>Shelter Euthanasia</t>
  </si>
  <si>
    <t>Q</t>
  </si>
  <si>
    <t>R</t>
  </si>
  <si>
    <t>Subtotal: Other Outcomes</t>
  </si>
  <si>
    <t>S</t>
  </si>
  <si>
    <t>Total Outcomes</t>
  </si>
  <si>
    <t>Live Release Rate</t>
  </si>
  <si>
    <t>LOS Outcomes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</si>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</sst>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2" fillId="0" borderId="2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wrapText="1"/>
    </xf>
    <xf numFmtId="9" fontId="2" fillId="0" borderId="0" xfId="1" applyFont="1"/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9" workbookViewId="0">
      <selection activeCell="U23" sqref="U23"/>
    </sheetView>
  </sheetViews>
  <sheetFormatPr defaultRowHeight="15" x14ac:dyDescent="0.25"/>
  <cols>
    <col min="1" max="1" width="5" hidden="1" customWidth="1"/>
    <col min="2" max="2" width="25.85546875" customWidth="1"/>
    <col min="3" max="3" width="6.140625" bestFit="1" customWidth="1"/>
    <col min="4" max="4" width="6.7109375" bestFit="1" customWidth="1"/>
    <col min="5" max="5" width="5.140625" bestFit="1" customWidth="1"/>
    <col min="6" max="6" width="6.28515625" bestFit="1" customWidth="1"/>
    <col min="7" max="7" width="7.7109375" bestFit="1" customWidth="1"/>
    <col min="8" max="8" width="5.5703125" bestFit="1" customWidth="1"/>
    <col min="9" max="9" width="5.140625" customWidth="1"/>
    <col min="10" max="10" width="6.140625" bestFit="1" customWidth="1"/>
    <col min="11" max="11" width="6.7109375" bestFit="1" customWidth="1"/>
    <col min="12" max="12" width="5.140625" bestFit="1" customWidth="1"/>
    <col min="13" max="13" width="6.28515625" bestFit="1" customWidth="1"/>
    <col min="14" max="14" width="6" bestFit="1" customWidth="1"/>
    <col min="15" max="15" width="5.5703125" bestFit="1" customWidth="1"/>
  </cols>
  <sheetData>
    <row r="1" spans="1:17" x14ac:dyDescent="0.25">
      <c r="B1" s="1" t="s">
        <v>0</v>
      </c>
    </row>
    <row r="2" spans="1:17" x14ac:dyDescent="0.25">
      <c r="B2" s="2">
        <v>2021</v>
      </c>
      <c r="C2" s="16" t="s">
        <v>50</v>
      </c>
      <c r="D2" s="16"/>
      <c r="E2" s="16"/>
      <c r="F2" s="16"/>
      <c r="G2" s="16"/>
      <c r="H2" s="16"/>
      <c r="J2" s="16" t="s">
        <v>1</v>
      </c>
      <c r="K2" s="16"/>
      <c r="L2" s="16"/>
      <c r="M2" s="16"/>
      <c r="N2" s="16"/>
      <c r="O2" s="16"/>
    </row>
    <row r="3" spans="1:17" x14ac:dyDescent="0.25">
      <c r="B3" s="1"/>
    </row>
    <row r="4" spans="1:17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</row>
    <row r="5" spans="1:17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</row>
    <row r="6" spans="1:17" x14ac:dyDescent="0.25">
      <c r="A6" s="4" t="s">
        <v>11</v>
      </c>
      <c r="B6" s="4" t="s">
        <v>12</v>
      </c>
      <c r="C6" s="6">
        <v>27</v>
      </c>
      <c r="D6" s="6">
        <v>2</v>
      </c>
      <c r="E6" s="6">
        <v>11</v>
      </c>
      <c r="F6" s="6">
        <v>6</v>
      </c>
      <c r="G6" s="6">
        <v>1</v>
      </c>
      <c r="H6" s="6">
        <f>SUM(C6:G6)</f>
        <v>47</v>
      </c>
      <c r="I6" s="7"/>
      <c r="J6" s="6">
        <f>+C6</f>
        <v>27</v>
      </c>
      <c r="K6" s="6">
        <f t="shared" ref="K6:N6" si="0">+D6</f>
        <v>2</v>
      </c>
      <c r="L6" s="6">
        <f t="shared" si="0"/>
        <v>11</v>
      </c>
      <c r="M6" s="6">
        <f t="shared" si="0"/>
        <v>6</v>
      </c>
      <c r="N6" s="6">
        <f t="shared" si="0"/>
        <v>1</v>
      </c>
      <c r="O6" s="6">
        <f>SUM(J6:N6)</f>
        <v>47</v>
      </c>
    </row>
    <row r="7" spans="1:17" x14ac:dyDescent="0.25">
      <c r="A7" s="4" t="s">
        <v>13</v>
      </c>
      <c r="B7" s="4" t="s">
        <v>14</v>
      </c>
      <c r="C7" s="6">
        <v>28</v>
      </c>
      <c r="D7" s="6">
        <v>6</v>
      </c>
      <c r="E7" s="6">
        <v>56</v>
      </c>
      <c r="F7" s="6">
        <v>10</v>
      </c>
      <c r="G7" s="6">
        <v>7</v>
      </c>
      <c r="H7" s="6">
        <f t="shared" ref="H7:H8" si="1">SUM(C7:G7)</f>
        <v>107</v>
      </c>
      <c r="I7" s="7"/>
      <c r="J7" s="6">
        <f t="shared" ref="J7:J10" si="2">+C7</f>
        <v>28</v>
      </c>
      <c r="K7" s="6">
        <f t="shared" ref="K7:K10" si="3">+D7</f>
        <v>6</v>
      </c>
      <c r="L7" s="6">
        <f t="shared" ref="L7:L10" si="4">+E7</f>
        <v>56</v>
      </c>
      <c r="M7" s="6">
        <f t="shared" ref="M7:M10" si="5">+F7</f>
        <v>10</v>
      </c>
      <c r="N7" s="6">
        <f t="shared" ref="N7:N10" si="6">+G7</f>
        <v>7</v>
      </c>
      <c r="O7" s="6">
        <f t="shared" ref="O7:O10" si="7">SUM(J7:N7)</f>
        <v>107</v>
      </c>
    </row>
    <row r="8" spans="1:17" ht="30" x14ac:dyDescent="0.25">
      <c r="A8" s="4" t="s">
        <v>15</v>
      </c>
      <c r="B8" s="4" t="s">
        <v>16</v>
      </c>
      <c r="C8" s="6">
        <v>25</v>
      </c>
      <c r="D8" s="6">
        <v>2</v>
      </c>
      <c r="E8" s="6">
        <v>16</v>
      </c>
      <c r="F8" s="6">
        <v>2</v>
      </c>
      <c r="G8" s="6">
        <v>1</v>
      </c>
      <c r="H8" s="6">
        <f t="shared" si="1"/>
        <v>46</v>
      </c>
      <c r="I8" s="7"/>
      <c r="J8" s="6">
        <f t="shared" si="2"/>
        <v>25</v>
      </c>
      <c r="K8" s="6">
        <f t="shared" si="3"/>
        <v>2</v>
      </c>
      <c r="L8" s="6">
        <f t="shared" si="4"/>
        <v>16</v>
      </c>
      <c r="M8" s="6">
        <f t="shared" si="5"/>
        <v>2</v>
      </c>
      <c r="N8" s="6">
        <f t="shared" si="6"/>
        <v>1</v>
      </c>
      <c r="O8" s="6">
        <f t="shared" si="7"/>
        <v>46</v>
      </c>
    </row>
    <row r="9" spans="1:17" x14ac:dyDescent="0.25">
      <c r="A9" s="4" t="s">
        <v>17</v>
      </c>
      <c r="B9" s="4" t="s">
        <v>18</v>
      </c>
      <c r="C9" s="6">
        <v>50</v>
      </c>
      <c r="D9" s="6">
        <v>10</v>
      </c>
      <c r="E9" s="6">
        <v>34</v>
      </c>
      <c r="F9" s="6">
        <v>24</v>
      </c>
      <c r="G9" s="6">
        <v>0</v>
      </c>
      <c r="H9" s="6">
        <f t="shared" ref="H9:H10" si="8">SUM(C9:G9)</f>
        <v>118</v>
      </c>
      <c r="I9" s="7"/>
      <c r="J9" s="6">
        <f t="shared" si="2"/>
        <v>50</v>
      </c>
      <c r="K9" s="6">
        <f t="shared" si="3"/>
        <v>10</v>
      </c>
      <c r="L9" s="6">
        <f t="shared" si="4"/>
        <v>34</v>
      </c>
      <c r="M9" s="6">
        <f t="shared" si="5"/>
        <v>24</v>
      </c>
      <c r="N9" s="6">
        <f t="shared" si="6"/>
        <v>0</v>
      </c>
      <c r="O9" s="6">
        <f t="shared" si="7"/>
        <v>118</v>
      </c>
    </row>
    <row r="10" spans="1:17" x14ac:dyDescent="0.25">
      <c r="A10" s="4" t="s">
        <v>19</v>
      </c>
      <c r="B10" s="4" t="s">
        <v>20</v>
      </c>
      <c r="C10" s="8">
        <f>4+27</f>
        <v>31</v>
      </c>
      <c r="D10" s="8">
        <v>13</v>
      </c>
      <c r="E10" s="8">
        <v>18</v>
      </c>
      <c r="F10" s="8">
        <v>3</v>
      </c>
      <c r="G10" s="8">
        <v>1</v>
      </c>
      <c r="H10" s="8">
        <f t="shared" si="8"/>
        <v>66</v>
      </c>
      <c r="I10" s="7"/>
      <c r="J10" s="8">
        <f t="shared" si="2"/>
        <v>31</v>
      </c>
      <c r="K10" s="8">
        <f t="shared" si="3"/>
        <v>13</v>
      </c>
      <c r="L10" s="8">
        <f t="shared" si="4"/>
        <v>18</v>
      </c>
      <c r="M10" s="8">
        <f t="shared" si="5"/>
        <v>3</v>
      </c>
      <c r="N10" s="8">
        <f t="shared" si="6"/>
        <v>1</v>
      </c>
      <c r="O10" s="8">
        <f t="shared" si="7"/>
        <v>66</v>
      </c>
    </row>
    <row r="11" spans="1:17" x14ac:dyDescent="0.25">
      <c r="A11" s="4" t="s">
        <v>21</v>
      </c>
      <c r="B11" s="5" t="s">
        <v>22</v>
      </c>
      <c r="C11" s="9">
        <f>SUM(C6:C10)</f>
        <v>161</v>
      </c>
      <c r="D11" s="9">
        <f t="shared" ref="D11:H11" si="9">SUM(D6:D10)</f>
        <v>33</v>
      </c>
      <c r="E11" s="9">
        <f t="shared" si="9"/>
        <v>135</v>
      </c>
      <c r="F11" s="9">
        <f t="shared" si="9"/>
        <v>45</v>
      </c>
      <c r="G11" s="9">
        <f t="shared" si="9"/>
        <v>10</v>
      </c>
      <c r="H11" s="9">
        <f t="shared" si="9"/>
        <v>384</v>
      </c>
      <c r="I11" s="7"/>
      <c r="J11" s="9">
        <f>SUM(J6:J10)</f>
        <v>161</v>
      </c>
      <c r="K11" s="9">
        <f t="shared" ref="K11:O11" si="10">SUM(K6:K10)</f>
        <v>33</v>
      </c>
      <c r="L11" s="9">
        <f t="shared" si="10"/>
        <v>135</v>
      </c>
      <c r="M11" s="9">
        <f t="shared" si="10"/>
        <v>45</v>
      </c>
      <c r="N11" s="9">
        <f t="shared" si="10"/>
        <v>10</v>
      </c>
      <c r="O11" s="9">
        <f t="shared" si="10"/>
        <v>384</v>
      </c>
      <c r="Q11" s="9"/>
    </row>
    <row r="12" spans="1:17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</row>
    <row r="13" spans="1:17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</row>
    <row r="14" spans="1:17" x14ac:dyDescent="0.25">
      <c r="A14" s="4" t="s">
        <v>24</v>
      </c>
      <c r="B14" s="11" t="s">
        <v>25</v>
      </c>
      <c r="C14" s="12">
        <v>79</v>
      </c>
      <c r="D14" s="12">
        <v>12</v>
      </c>
      <c r="E14" s="12">
        <v>96</v>
      </c>
      <c r="F14" s="12">
        <v>39</v>
      </c>
      <c r="G14" s="12">
        <v>15</v>
      </c>
      <c r="H14" s="6">
        <f t="shared" ref="H14:H18" si="11">SUM(C14:G14)</f>
        <v>241</v>
      </c>
      <c r="I14" s="7"/>
      <c r="J14" s="12">
        <f>+C14</f>
        <v>79</v>
      </c>
      <c r="K14" s="12">
        <f t="shared" ref="K14:K18" si="12">+D14</f>
        <v>12</v>
      </c>
      <c r="L14" s="12">
        <f t="shared" ref="L14:L18" si="13">+E14</f>
        <v>96</v>
      </c>
      <c r="M14" s="12">
        <f t="shared" ref="M14:M18" si="14">+F14</f>
        <v>39</v>
      </c>
      <c r="N14" s="12">
        <f t="shared" ref="N14:N18" si="15">+G14</f>
        <v>15</v>
      </c>
      <c r="O14" s="6">
        <f t="shared" ref="O14:O18" si="16">SUM(J14:N14)</f>
        <v>241</v>
      </c>
    </row>
    <row r="15" spans="1:17" x14ac:dyDescent="0.25">
      <c r="A15" s="4" t="s">
        <v>26</v>
      </c>
      <c r="B15" s="4" t="s">
        <v>27</v>
      </c>
      <c r="C15" s="12">
        <v>29</v>
      </c>
      <c r="D15" s="12">
        <v>11</v>
      </c>
      <c r="E15" s="12">
        <v>4</v>
      </c>
      <c r="F15" s="12">
        <v>1</v>
      </c>
      <c r="G15" s="12">
        <v>1</v>
      </c>
      <c r="H15" s="6">
        <f t="shared" si="11"/>
        <v>46</v>
      </c>
      <c r="I15" s="7"/>
      <c r="J15" s="12">
        <f t="shared" ref="J15:J18" si="17">+C15</f>
        <v>29</v>
      </c>
      <c r="K15" s="12">
        <f t="shared" si="12"/>
        <v>11</v>
      </c>
      <c r="L15" s="12">
        <f t="shared" si="13"/>
        <v>4</v>
      </c>
      <c r="M15" s="12">
        <f t="shared" si="14"/>
        <v>1</v>
      </c>
      <c r="N15" s="12">
        <f t="shared" si="15"/>
        <v>1</v>
      </c>
      <c r="O15" s="6">
        <f t="shared" si="16"/>
        <v>46</v>
      </c>
    </row>
    <row r="16" spans="1:17" x14ac:dyDescent="0.25">
      <c r="A16" s="4" t="s">
        <v>28</v>
      </c>
      <c r="B16" s="4" t="s">
        <v>29</v>
      </c>
      <c r="C16" s="12">
        <v>5</v>
      </c>
      <c r="D16" s="12">
        <v>0</v>
      </c>
      <c r="E16" s="12">
        <v>0</v>
      </c>
      <c r="F16" s="12">
        <v>0</v>
      </c>
      <c r="G16" s="12">
        <v>1</v>
      </c>
      <c r="H16" s="6">
        <f t="shared" si="11"/>
        <v>6</v>
      </c>
      <c r="I16" s="7"/>
      <c r="J16" s="12">
        <f t="shared" si="17"/>
        <v>5</v>
      </c>
      <c r="K16" s="12">
        <f t="shared" si="12"/>
        <v>0</v>
      </c>
      <c r="L16" s="12">
        <f t="shared" si="13"/>
        <v>0</v>
      </c>
      <c r="M16" s="12">
        <f t="shared" si="14"/>
        <v>0</v>
      </c>
      <c r="N16" s="12">
        <f t="shared" si="15"/>
        <v>1</v>
      </c>
      <c r="O16" s="6">
        <f t="shared" si="16"/>
        <v>6</v>
      </c>
    </row>
    <row r="17" spans="1:15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5</v>
      </c>
      <c r="F17" s="12">
        <v>0</v>
      </c>
      <c r="G17" s="12">
        <v>0</v>
      </c>
      <c r="H17" s="6">
        <f t="shared" si="11"/>
        <v>5</v>
      </c>
      <c r="I17" s="7"/>
      <c r="J17" s="12">
        <f t="shared" si="17"/>
        <v>0</v>
      </c>
      <c r="K17" s="12">
        <f t="shared" si="12"/>
        <v>0</v>
      </c>
      <c r="L17" s="12">
        <f t="shared" si="13"/>
        <v>5</v>
      </c>
      <c r="M17" s="12">
        <f t="shared" si="14"/>
        <v>0</v>
      </c>
      <c r="N17" s="12">
        <f t="shared" si="15"/>
        <v>0</v>
      </c>
      <c r="O17" s="6">
        <f t="shared" si="16"/>
        <v>5</v>
      </c>
    </row>
    <row r="18" spans="1:15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1"/>
        <v>0</v>
      </c>
      <c r="I18" s="7"/>
      <c r="J18" s="8">
        <f t="shared" si="17"/>
        <v>0</v>
      </c>
      <c r="K18" s="8">
        <f t="shared" si="12"/>
        <v>0</v>
      </c>
      <c r="L18" s="8">
        <f t="shared" si="13"/>
        <v>0</v>
      </c>
      <c r="M18" s="8">
        <f t="shared" si="14"/>
        <v>0</v>
      </c>
      <c r="N18" s="8">
        <f t="shared" si="15"/>
        <v>0</v>
      </c>
      <c r="O18" s="8">
        <f t="shared" si="16"/>
        <v>0</v>
      </c>
    </row>
    <row r="19" spans="1:15" x14ac:dyDescent="0.25">
      <c r="A19" s="4" t="s">
        <v>34</v>
      </c>
      <c r="B19" s="5" t="s">
        <v>35</v>
      </c>
      <c r="C19" s="9">
        <f t="shared" ref="C19:H19" si="18">SUM(C14:C18)</f>
        <v>113</v>
      </c>
      <c r="D19" s="9">
        <f t="shared" si="18"/>
        <v>23</v>
      </c>
      <c r="E19" s="9">
        <f t="shared" si="18"/>
        <v>105</v>
      </c>
      <c r="F19" s="9">
        <f t="shared" si="18"/>
        <v>40</v>
      </c>
      <c r="G19" s="9">
        <f t="shared" si="18"/>
        <v>17</v>
      </c>
      <c r="H19" s="9">
        <f t="shared" si="18"/>
        <v>298</v>
      </c>
      <c r="I19" s="7"/>
      <c r="J19" s="9">
        <f t="shared" ref="J19:O19" si="19">SUM(J14:J18)</f>
        <v>113</v>
      </c>
      <c r="K19" s="9">
        <f t="shared" si="19"/>
        <v>23</v>
      </c>
      <c r="L19" s="9">
        <f t="shared" si="19"/>
        <v>105</v>
      </c>
      <c r="M19" s="9">
        <f t="shared" si="19"/>
        <v>40</v>
      </c>
      <c r="N19" s="9">
        <f t="shared" si="19"/>
        <v>17</v>
      </c>
      <c r="O19" s="9">
        <f t="shared" si="19"/>
        <v>298</v>
      </c>
    </row>
    <row r="20" spans="1:15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</row>
    <row r="21" spans="1:15" x14ac:dyDescent="0.25">
      <c r="A21" s="4" t="s">
        <v>37</v>
      </c>
      <c r="B21" s="4" t="s">
        <v>38</v>
      </c>
      <c r="C21" s="6">
        <v>0</v>
      </c>
      <c r="D21" s="6">
        <v>1</v>
      </c>
      <c r="E21" s="6">
        <v>0</v>
      </c>
      <c r="F21" s="6">
        <v>1</v>
      </c>
      <c r="G21" s="6">
        <v>1</v>
      </c>
      <c r="H21" s="6">
        <f t="shared" ref="H21:H24" si="20">SUM(C21:G21)</f>
        <v>3</v>
      </c>
      <c r="I21" s="7"/>
      <c r="J21" s="6">
        <f>+C21</f>
        <v>0</v>
      </c>
      <c r="K21" s="6">
        <f t="shared" ref="K21:K25" si="21">+D21</f>
        <v>1</v>
      </c>
      <c r="L21" s="6">
        <f t="shared" ref="L21:L25" si="22">+E21</f>
        <v>0</v>
      </c>
      <c r="M21" s="6">
        <f t="shared" ref="M21:M25" si="23">+F21</f>
        <v>1</v>
      </c>
      <c r="N21" s="6">
        <f t="shared" ref="N21:N25" si="24">+G21</f>
        <v>1</v>
      </c>
      <c r="O21" s="6">
        <f t="shared" ref="O21:O24" si="25">SUM(J21:N21)</f>
        <v>3</v>
      </c>
    </row>
    <row r="22" spans="1:15" x14ac:dyDescent="0.25">
      <c r="A22" s="4" t="s">
        <v>39</v>
      </c>
      <c r="B22" s="4" t="s">
        <v>40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f t="shared" si="20"/>
        <v>0</v>
      </c>
      <c r="I22" s="7"/>
      <c r="J22" s="6">
        <f t="shared" ref="J22:J25" si="26">+C22</f>
        <v>0</v>
      </c>
      <c r="K22" s="6">
        <f t="shared" si="21"/>
        <v>0</v>
      </c>
      <c r="L22" s="6">
        <f t="shared" si="22"/>
        <v>0</v>
      </c>
      <c r="M22" s="6">
        <f t="shared" si="23"/>
        <v>0</v>
      </c>
      <c r="N22" s="6">
        <f t="shared" si="24"/>
        <v>0</v>
      </c>
      <c r="O22" s="6">
        <f t="shared" si="25"/>
        <v>0</v>
      </c>
    </row>
    <row r="23" spans="1:15" x14ac:dyDescent="0.25">
      <c r="A23" s="4" t="s">
        <v>41</v>
      </c>
      <c r="B23" s="4" t="s">
        <v>42</v>
      </c>
      <c r="C23" s="6">
        <v>10</v>
      </c>
      <c r="D23" s="6">
        <v>1</v>
      </c>
      <c r="E23" s="6">
        <v>5</v>
      </c>
      <c r="F23" s="6">
        <v>1</v>
      </c>
      <c r="G23" s="6">
        <v>0</v>
      </c>
      <c r="H23" s="6">
        <f t="shared" si="20"/>
        <v>17</v>
      </c>
      <c r="I23" s="7"/>
      <c r="J23" s="6">
        <f t="shared" si="26"/>
        <v>10</v>
      </c>
      <c r="K23" s="6">
        <f t="shared" si="21"/>
        <v>1</v>
      </c>
      <c r="L23" s="6">
        <f t="shared" si="22"/>
        <v>5</v>
      </c>
      <c r="M23" s="6">
        <f t="shared" si="23"/>
        <v>1</v>
      </c>
      <c r="N23" s="6">
        <f t="shared" si="24"/>
        <v>0</v>
      </c>
      <c r="O23" s="6">
        <f t="shared" si="25"/>
        <v>17</v>
      </c>
    </row>
    <row r="24" spans="1:15" ht="30" x14ac:dyDescent="0.25">
      <c r="A24" s="4" t="s">
        <v>43</v>
      </c>
      <c r="B24" s="4" t="s">
        <v>16</v>
      </c>
      <c r="C24" s="6">
        <v>25</v>
      </c>
      <c r="D24" s="6">
        <v>2</v>
      </c>
      <c r="E24" s="6">
        <v>16</v>
      </c>
      <c r="F24" s="6">
        <v>2</v>
      </c>
      <c r="G24" s="6">
        <v>1</v>
      </c>
      <c r="H24" s="6">
        <f t="shared" si="20"/>
        <v>46</v>
      </c>
      <c r="I24" s="7"/>
      <c r="J24" s="6">
        <f t="shared" si="26"/>
        <v>25</v>
      </c>
      <c r="K24" s="6">
        <f t="shared" si="21"/>
        <v>2</v>
      </c>
      <c r="L24" s="6">
        <f t="shared" si="22"/>
        <v>16</v>
      </c>
      <c r="M24" s="6">
        <f t="shared" si="23"/>
        <v>2</v>
      </c>
      <c r="N24" s="6">
        <f t="shared" si="24"/>
        <v>1</v>
      </c>
      <c r="O24" s="6">
        <f t="shared" si="25"/>
        <v>46</v>
      </c>
    </row>
    <row r="25" spans="1:15" ht="15.75" thickBot="1" x14ac:dyDescent="0.3">
      <c r="A25" s="4" t="s">
        <v>44</v>
      </c>
      <c r="B25" s="4" t="s">
        <v>45</v>
      </c>
      <c r="C25" s="13">
        <f>SUM(C21:C24)</f>
        <v>35</v>
      </c>
      <c r="D25" s="13">
        <f t="shared" ref="D25:G25" si="27">SUM(D21:D24)</f>
        <v>4</v>
      </c>
      <c r="E25" s="13">
        <f t="shared" si="27"/>
        <v>21</v>
      </c>
      <c r="F25" s="13">
        <f t="shared" si="27"/>
        <v>4</v>
      </c>
      <c r="G25" s="13">
        <f t="shared" si="27"/>
        <v>2</v>
      </c>
      <c r="H25" s="13">
        <f>SUM(H21:H24)</f>
        <v>66</v>
      </c>
      <c r="I25" s="7"/>
      <c r="J25" s="13">
        <f t="shared" si="26"/>
        <v>35</v>
      </c>
      <c r="K25" s="13">
        <f t="shared" si="21"/>
        <v>4</v>
      </c>
      <c r="L25" s="13">
        <f t="shared" si="22"/>
        <v>21</v>
      </c>
      <c r="M25" s="13">
        <f t="shared" si="23"/>
        <v>4</v>
      </c>
      <c r="N25" s="13">
        <f t="shared" si="24"/>
        <v>2</v>
      </c>
      <c r="O25" s="13">
        <f>SUM(O21:O24)</f>
        <v>66</v>
      </c>
    </row>
    <row r="26" spans="1:15" ht="15.75" thickTop="1" x14ac:dyDescent="0.25">
      <c r="A26" s="4" t="s">
        <v>46</v>
      </c>
      <c r="B26" s="5" t="s">
        <v>47</v>
      </c>
      <c r="C26" s="14">
        <f t="shared" ref="C26:H26" si="28">C19+C25</f>
        <v>148</v>
      </c>
      <c r="D26" s="14">
        <f t="shared" si="28"/>
        <v>27</v>
      </c>
      <c r="E26" s="14">
        <f t="shared" si="28"/>
        <v>126</v>
      </c>
      <c r="F26" s="14">
        <f t="shared" si="28"/>
        <v>44</v>
      </c>
      <c r="G26" s="14">
        <f t="shared" si="28"/>
        <v>19</v>
      </c>
      <c r="H26" s="14">
        <f t="shared" si="28"/>
        <v>364</v>
      </c>
      <c r="J26" s="14">
        <f t="shared" ref="J26:O26" si="29">J19+J25</f>
        <v>148</v>
      </c>
      <c r="K26" s="14">
        <f t="shared" si="29"/>
        <v>27</v>
      </c>
      <c r="L26" s="14">
        <f t="shared" si="29"/>
        <v>126</v>
      </c>
      <c r="M26" s="14">
        <f t="shared" si="29"/>
        <v>44</v>
      </c>
      <c r="N26" s="14">
        <f t="shared" si="29"/>
        <v>19</v>
      </c>
      <c r="O26" s="14">
        <f t="shared" si="29"/>
        <v>364</v>
      </c>
    </row>
    <row r="27" spans="1:15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</row>
    <row r="28" spans="1:15" x14ac:dyDescent="0.25">
      <c r="B28" s="5" t="s">
        <v>48</v>
      </c>
      <c r="C28" s="15">
        <f>C19/(C19+C23)</f>
        <v>0.91869918699186992</v>
      </c>
      <c r="D28" s="15">
        <f t="shared" ref="D28:H28" si="30">D19/(D19+D23)</f>
        <v>0.95833333333333337</v>
      </c>
      <c r="E28" s="15">
        <f t="shared" si="30"/>
        <v>0.95454545454545459</v>
      </c>
      <c r="F28" s="15">
        <f t="shared" si="30"/>
        <v>0.97560975609756095</v>
      </c>
      <c r="G28" s="15">
        <f t="shared" si="30"/>
        <v>1</v>
      </c>
      <c r="H28" s="15">
        <f t="shared" si="30"/>
        <v>0.946031746031746</v>
      </c>
      <c r="J28" s="15">
        <f t="shared" ref="J28:O28" si="31">J19/(J19+J23)</f>
        <v>0.91869918699186992</v>
      </c>
      <c r="K28" s="15">
        <f>K19/(K19+K23)</f>
        <v>0.95833333333333337</v>
      </c>
      <c r="L28" s="15">
        <f t="shared" si="31"/>
        <v>0.95454545454545459</v>
      </c>
      <c r="M28" s="15">
        <f t="shared" si="31"/>
        <v>0.97560975609756095</v>
      </c>
      <c r="N28" s="15">
        <f t="shared" si="31"/>
        <v>1</v>
      </c>
      <c r="O28" s="15">
        <f t="shared" si="31"/>
        <v>0.946031746031746</v>
      </c>
    </row>
    <row r="29" spans="1:15" x14ac:dyDescent="0.25">
      <c r="B29" s="5" t="s">
        <v>49</v>
      </c>
      <c r="C29" s="1">
        <v>16</v>
      </c>
      <c r="D29" s="1">
        <v>19</v>
      </c>
      <c r="E29" s="1">
        <v>23</v>
      </c>
      <c r="F29" s="1">
        <v>16</v>
      </c>
      <c r="G29" s="1">
        <v>33</v>
      </c>
      <c r="H29" s="1">
        <v>19</v>
      </c>
      <c r="J29" s="1">
        <f>C29</f>
        <v>16</v>
      </c>
      <c r="K29" s="1">
        <f t="shared" ref="K29:O29" si="32">D29</f>
        <v>19</v>
      </c>
      <c r="L29" s="1">
        <f t="shared" si="32"/>
        <v>23</v>
      </c>
      <c r="M29" s="1">
        <f t="shared" si="32"/>
        <v>16</v>
      </c>
      <c r="N29" s="1">
        <f t="shared" si="32"/>
        <v>33</v>
      </c>
      <c r="O29" s="1">
        <f t="shared" si="32"/>
        <v>19</v>
      </c>
    </row>
    <row r="30" spans="1:15" x14ac:dyDescent="0.25">
      <c r="B30" s="5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</row>
    <row r="32" spans="1:15" x14ac:dyDescent="0.25">
      <c r="B32" s="5"/>
    </row>
  </sheetData>
  <mergeCells count="2">
    <mergeCell ref="C2:H2"/>
    <mergeCell ref="J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9" workbookViewId="0">
      <selection activeCell="B31" sqref="A31:XFD31"/>
    </sheetView>
  </sheetViews>
  <sheetFormatPr defaultRowHeight="15" x14ac:dyDescent="0.25"/>
  <cols>
    <col min="1" max="1" width="5" hidden="1" customWidth="1"/>
    <col min="2" max="2" width="25.85546875" customWidth="1"/>
    <col min="3" max="8" width="6.7109375" customWidth="1"/>
    <col min="9" max="9" width="5.140625" customWidth="1"/>
    <col min="10" max="15" width="6.7109375" customWidth="1"/>
  </cols>
  <sheetData>
    <row r="1" spans="1:17" x14ac:dyDescent="0.25">
      <c r="B1" s="1" t="s">
        <v>0</v>
      </c>
    </row>
    <row r="2" spans="1:17" x14ac:dyDescent="0.25">
      <c r="B2" s="2">
        <v>2021</v>
      </c>
      <c r="C2" s="16" t="s">
        <v>51</v>
      </c>
      <c r="D2" s="16"/>
      <c r="E2" s="16"/>
      <c r="F2" s="16"/>
      <c r="G2" s="16"/>
      <c r="H2" s="16"/>
      <c r="J2" s="16" t="s">
        <v>1</v>
      </c>
      <c r="K2" s="16"/>
      <c r="L2" s="16"/>
      <c r="M2" s="16"/>
      <c r="N2" s="16"/>
      <c r="O2" s="16"/>
    </row>
    <row r="3" spans="1:17" x14ac:dyDescent="0.25">
      <c r="B3" s="1"/>
    </row>
    <row r="4" spans="1:17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</row>
    <row r="5" spans="1:17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</row>
    <row r="6" spans="1:17" x14ac:dyDescent="0.25">
      <c r="A6" s="4" t="s">
        <v>11</v>
      </c>
      <c r="B6" s="4" t="s">
        <v>12</v>
      </c>
      <c r="C6" s="6">
        <v>14</v>
      </c>
      <c r="D6" s="6">
        <v>1</v>
      </c>
      <c r="E6" s="6">
        <v>13</v>
      </c>
      <c r="F6" s="6">
        <v>5</v>
      </c>
      <c r="G6" s="6">
        <v>1</v>
      </c>
      <c r="H6" s="6">
        <f>SUM(C6:G6)</f>
        <v>34</v>
      </c>
      <c r="I6" s="7"/>
      <c r="J6" s="6">
        <f>+C6+Jan!C6</f>
        <v>41</v>
      </c>
      <c r="K6" s="6">
        <f>+D6+Jan!D6</f>
        <v>3</v>
      </c>
      <c r="L6" s="6">
        <f>+E6+Jan!E6</f>
        <v>24</v>
      </c>
      <c r="M6" s="6">
        <f>+F6+Jan!F6</f>
        <v>11</v>
      </c>
      <c r="N6" s="6">
        <f>+G6+Jan!G6</f>
        <v>2</v>
      </c>
      <c r="O6" s="6">
        <f>SUM(J6:N6)</f>
        <v>81</v>
      </c>
    </row>
    <row r="7" spans="1:17" x14ac:dyDescent="0.25">
      <c r="A7" s="4" t="s">
        <v>13</v>
      </c>
      <c r="B7" s="4" t="s">
        <v>14</v>
      </c>
      <c r="C7" s="6">
        <v>37</v>
      </c>
      <c r="D7" s="6">
        <v>1</v>
      </c>
      <c r="E7" s="6">
        <v>45</v>
      </c>
      <c r="F7" s="6">
        <v>1</v>
      </c>
      <c r="G7" s="6">
        <v>5</v>
      </c>
      <c r="H7" s="6">
        <f t="shared" ref="H7:H10" si="0">SUM(C7:G7)</f>
        <v>89</v>
      </c>
      <c r="I7" s="7"/>
      <c r="J7" s="6">
        <f>+C7+Jan!C7</f>
        <v>65</v>
      </c>
      <c r="K7" s="6">
        <f>+D7+Jan!D7</f>
        <v>7</v>
      </c>
      <c r="L7" s="6">
        <f>+E7+Jan!E7</f>
        <v>101</v>
      </c>
      <c r="M7" s="6">
        <f>+F7+Jan!F7</f>
        <v>11</v>
      </c>
      <c r="N7" s="6">
        <f>+G7+Jan!G7</f>
        <v>12</v>
      </c>
      <c r="O7" s="6">
        <f t="shared" ref="O7:O10" si="1">SUM(J7:N7)</f>
        <v>196</v>
      </c>
    </row>
    <row r="8" spans="1:17" ht="30" x14ac:dyDescent="0.25">
      <c r="A8" s="4" t="s">
        <v>15</v>
      </c>
      <c r="B8" s="4" t="s">
        <v>16</v>
      </c>
      <c r="C8" s="6">
        <v>21</v>
      </c>
      <c r="D8" s="6">
        <v>0</v>
      </c>
      <c r="E8" s="6">
        <v>10</v>
      </c>
      <c r="F8" s="6">
        <v>0</v>
      </c>
      <c r="G8" s="6">
        <v>1</v>
      </c>
      <c r="H8" s="6">
        <f t="shared" si="0"/>
        <v>32</v>
      </c>
      <c r="I8" s="7"/>
      <c r="J8" s="6">
        <f>+C8+Jan!C8</f>
        <v>46</v>
      </c>
      <c r="K8" s="6">
        <f>+D8+Jan!D8</f>
        <v>2</v>
      </c>
      <c r="L8" s="6">
        <f>+E8+Jan!E8</f>
        <v>26</v>
      </c>
      <c r="M8" s="6">
        <f>+F8+Jan!F8</f>
        <v>2</v>
      </c>
      <c r="N8" s="6">
        <f>+G8+Jan!G8</f>
        <v>2</v>
      </c>
      <c r="O8" s="6">
        <f t="shared" si="1"/>
        <v>78</v>
      </c>
    </row>
    <row r="9" spans="1:17" x14ac:dyDescent="0.25">
      <c r="A9" s="4" t="s">
        <v>17</v>
      </c>
      <c r="B9" s="4" t="s">
        <v>18</v>
      </c>
      <c r="C9" s="6">
        <v>59</v>
      </c>
      <c r="D9" s="6">
        <v>12</v>
      </c>
      <c r="E9" s="6">
        <v>46</v>
      </c>
      <c r="F9" s="6">
        <v>3</v>
      </c>
      <c r="G9" s="6">
        <v>13</v>
      </c>
      <c r="H9" s="6">
        <f t="shared" si="0"/>
        <v>133</v>
      </c>
      <c r="I9" s="7"/>
      <c r="J9" s="6">
        <f>+C9+Jan!C9</f>
        <v>109</v>
      </c>
      <c r="K9" s="6">
        <f>+D9+Jan!D9</f>
        <v>22</v>
      </c>
      <c r="L9" s="6">
        <f>+E9+Jan!E9</f>
        <v>80</v>
      </c>
      <c r="M9" s="6">
        <f>+F9+Jan!F9</f>
        <v>27</v>
      </c>
      <c r="N9" s="6">
        <f>+G9+Jan!G9</f>
        <v>13</v>
      </c>
      <c r="O9" s="6">
        <f t="shared" si="1"/>
        <v>251</v>
      </c>
    </row>
    <row r="10" spans="1:17" x14ac:dyDescent="0.25">
      <c r="A10" s="4" t="s">
        <v>19</v>
      </c>
      <c r="B10" s="4" t="s">
        <v>20</v>
      </c>
      <c r="C10" s="8">
        <v>27</v>
      </c>
      <c r="D10" s="8">
        <v>0</v>
      </c>
      <c r="E10" s="8">
        <v>4</v>
      </c>
      <c r="F10" s="8">
        <v>1</v>
      </c>
      <c r="G10" s="8">
        <v>0</v>
      </c>
      <c r="H10" s="8">
        <f t="shared" si="0"/>
        <v>32</v>
      </c>
      <c r="I10" s="7"/>
      <c r="J10" s="8">
        <f>+C10+Jan!C10</f>
        <v>58</v>
      </c>
      <c r="K10" s="8">
        <f>+D10+Jan!D10</f>
        <v>13</v>
      </c>
      <c r="L10" s="8">
        <f>+E10+Jan!E10</f>
        <v>22</v>
      </c>
      <c r="M10" s="8">
        <f>+F10+Jan!F10</f>
        <v>4</v>
      </c>
      <c r="N10" s="8">
        <f>+G10+Jan!G10</f>
        <v>1</v>
      </c>
      <c r="O10" s="8">
        <f t="shared" si="1"/>
        <v>98</v>
      </c>
    </row>
    <row r="11" spans="1:17" x14ac:dyDescent="0.25">
      <c r="A11" s="4" t="s">
        <v>21</v>
      </c>
      <c r="B11" s="5" t="s">
        <v>22</v>
      </c>
      <c r="C11" s="9">
        <f>SUM(C6:C10)</f>
        <v>158</v>
      </c>
      <c r="D11" s="9">
        <f t="shared" ref="D11:H11" si="2">SUM(D6:D10)</f>
        <v>14</v>
      </c>
      <c r="E11" s="9">
        <f t="shared" si="2"/>
        <v>118</v>
      </c>
      <c r="F11" s="9">
        <f t="shared" si="2"/>
        <v>10</v>
      </c>
      <c r="G11" s="9">
        <f t="shared" si="2"/>
        <v>20</v>
      </c>
      <c r="H11" s="9">
        <f t="shared" si="2"/>
        <v>320</v>
      </c>
      <c r="I11" s="7"/>
      <c r="J11" s="9">
        <f>SUM(J6:J10)</f>
        <v>319</v>
      </c>
      <c r="K11" s="9">
        <f t="shared" ref="K11:O11" si="3">SUM(K6:K10)</f>
        <v>47</v>
      </c>
      <c r="L11" s="9">
        <f t="shared" si="3"/>
        <v>253</v>
      </c>
      <c r="M11" s="9">
        <f t="shared" si="3"/>
        <v>55</v>
      </c>
      <c r="N11" s="9">
        <f t="shared" si="3"/>
        <v>30</v>
      </c>
      <c r="O11" s="9">
        <f t="shared" si="3"/>
        <v>704</v>
      </c>
      <c r="Q11" s="9"/>
    </row>
    <row r="12" spans="1:17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</row>
    <row r="13" spans="1:17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</row>
    <row r="14" spans="1:17" x14ac:dyDescent="0.25">
      <c r="A14" s="4" t="s">
        <v>24</v>
      </c>
      <c r="B14" s="11" t="s">
        <v>25</v>
      </c>
      <c r="C14" s="12">
        <v>92</v>
      </c>
      <c r="D14" s="12">
        <v>17</v>
      </c>
      <c r="E14" s="12">
        <v>106</v>
      </c>
      <c r="F14" s="12">
        <v>22</v>
      </c>
      <c r="G14" s="12">
        <v>16</v>
      </c>
      <c r="H14" s="6">
        <f t="shared" ref="H14:H18" si="4">SUM(C14:G14)</f>
        <v>253</v>
      </c>
      <c r="I14" s="7"/>
      <c r="J14" s="12">
        <f>+C14+Jan!C14</f>
        <v>171</v>
      </c>
      <c r="K14" s="12">
        <f>+D14+Jan!D14</f>
        <v>29</v>
      </c>
      <c r="L14" s="12">
        <f>+E14+Jan!E14</f>
        <v>202</v>
      </c>
      <c r="M14" s="12">
        <f>+F14+Jan!F14</f>
        <v>61</v>
      </c>
      <c r="N14" s="12">
        <f>+G14+Jan!G14</f>
        <v>31</v>
      </c>
      <c r="O14" s="6">
        <f t="shared" ref="O14:O18" si="5">SUM(J14:N14)</f>
        <v>494</v>
      </c>
    </row>
    <row r="15" spans="1:17" x14ac:dyDescent="0.25">
      <c r="A15" s="4" t="s">
        <v>26</v>
      </c>
      <c r="B15" s="4" t="s">
        <v>27</v>
      </c>
      <c r="C15" s="12">
        <v>13</v>
      </c>
      <c r="D15" s="12">
        <v>1</v>
      </c>
      <c r="E15" s="12">
        <v>1</v>
      </c>
      <c r="F15" s="12">
        <v>0</v>
      </c>
      <c r="G15" s="12">
        <v>0</v>
      </c>
      <c r="H15" s="6">
        <f t="shared" si="4"/>
        <v>15</v>
      </c>
      <c r="I15" s="7"/>
      <c r="J15" s="12">
        <f>+C15+Jan!C15</f>
        <v>42</v>
      </c>
      <c r="K15" s="12">
        <f>+D15+Jan!D15</f>
        <v>12</v>
      </c>
      <c r="L15" s="12">
        <f>+E15+Jan!E15</f>
        <v>5</v>
      </c>
      <c r="M15" s="12">
        <f>+F15+Jan!F15</f>
        <v>1</v>
      </c>
      <c r="N15" s="12">
        <f>+G15+Jan!G15</f>
        <v>1</v>
      </c>
      <c r="O15" s="6">
        <f t="shared" si="5"/>
        <v>61</v>
      </c>
    </row>
    <row r="16" spans="1:17" x14ac:dyDescent="0.25">
      <c r="A16" s="4" t="s">
        <v>28</v>
      </c>
      <c r="B16" s="4" t="s">
        <v>29</v>
      </c>
      <c r="C16" s="12">
        <v>3</v>
      </c>
      <c r="D16" s="12">
        <v>0</v>
      </c>
      <c r="E16" s="12">
        <v>0</v>
      </c>
      <c r="F16" s="12">
        <v>0</v>
      </c>
      <c r="G16" s="12">
        <v>0</v>
      </c>
      <c r="H16" s="6">
        <f t="shared" si="4"/>
        <v>3</v>
      </c>
      <c r="I16" s="7"/>
      <c r="J16" s="12">
        <f>+C16+Jan!C16</f>
        <v>8</v>
      </c>
      <c r="K16" s="12">
        <f>+D16+Jan!D16</f>
        <v>0</v>
      </c>
      <c r="L16" s="12">
        <f>+E16+Jan!E16</f>
        <v>0</v>
      </c>
      <c r="M16" s="12">
        <f>+F16+Jan!F16</f>
        <v>0</v>
      </c>
      <c r="N16" s="12">
        <f>+G16+Jan!G16</f>
        <v>1</v>
      </c>
      <c r="O16" s="6">
        <f t="shared" si="5"/>
        <v>9</v>
      </c>
    </row>
    <row r="17" spans="1:15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7</v>
      </c>
      <c r="F17" s="12">
        <v>1</v>
      </c>
      <c r="G17" s="12">
        <v>0</v>
      </c>
      <c r="H17" s="6">
        <f t="shared" si="4"/>
        <v>8</v>
      </c>
      <c r="I17" s="7"/>
      <c r="J17" s="12">
        <f>+C17+Jan!C17</f>
        <v>0</v>
      </c>
      <c r="K17" s="12">
        <f>+D17+Jan!D17</f>
        <v>0</v>
      </c>
      <c r="L17" s="12">
        <f>+E17+Jan!E17</f>
        <v>12</v>
      </c>
      <c r="M17" s="12">
        <f>+F17+Jan!F17</f>
        <v>1</v>
      </c>
      <c r="N17" s="12">
        <f>+G17+Jan!G17</f>
        <v>0</v>
      </c>
      <c r="O17" s="6">
        <f t="shared" si="5"/>
        <v>13</v>
      </c>
    </row>
    <row r="18" spans="1:15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4"/>
        <v>0</v>
      </c>
      <c r="I18" s="7"/>
      <c r="J18" s="8">
        <f>+C18+Jan!C18</f>
        <v>0</v>
      </c>
      <c r="K18" s="8">
        <f>+D18+Jan!D18</f>
        <v>0</v>
      </c>
      <c r="L18" s="8">
        <f>+E18+Jan!E18</f>
        <v>0</v>
      </c>
      <c r="M18" s="8">
        <f>+F18+Jan!F18</f>
        <v>0</v>
      </c>
      <c r="N18" s="8">
        <f>+G18+Jan!G18</f>
        <v>0</v>
      </c>
      <c r="O18" s="8">
        <f t="shared" si="5"/>
        <v>0</v>
      </c>
    </row>
    <row r="19" spans="1:15" x14ac:dyDescent="0.25">
      <c r="A19" s="4" t="s">
        <v>34</v>
      </c>
      <c r="B19" s="5" t="s">
        <v>35</v>
      </c>
      <c r="C19" s="9">
        <f t="shared" ref="C19:H19" si="6">SUM(C14:C18)</f>
        <v>108</v>
      </c>
      <c r="D19" s="9">
        <f t="shared" si="6"/>
        <v>18</v>
      </c>
      <c r="E19" s="9">
        <f t="shared" si="6"/>
        <v>114</v>
      </c>
      <c r="F19" s="9">
        <f t="shared" si="6"/>
        <v>23</v>
      </c>
      <c r="G19" s="9">
        <f t="shared" si="6"/>
        <v>16</v>
      </c>
      <c r="H19" s="9">
        <f t="shared" si="6"/>
        <v>279</v>
      </c>
      <c r="I19" s="7"/>
      <c r="J19" s="9">
        <f t="shared" ref="J19:O19" si="7">SUM(J14:J18)</f>
        <v>221</v>
      </c>
      <c r="K19" s="9">
        <f t="shared" si="7"/>
        <v>41</v>
      </c>
      <c r="L19" s="9">
        <f t="shared" si="7"/>
        <v>219</v>
      </c>
      <c r="M19" s="9">
        <f t="shared" si="7"/>
        <v>63</v>
      </c>
      <c r="N19" s="9">
        <f t="shared" si="7"/>
        <v>33</v>
      </c>
      <c r="O19" s="9">
        <f t="shared" si="7"/>
        <v>577</v>
      </c>
    </row>
    <row r="20" spans="1:15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</row>
    <row r="21" spans="1:15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ref="H21:H24" si="8">SUM(C21:G21)</f>
        <v>0</v>
      </c>
      <c r="I21" s="7"/>
      <c r="J21" s="6">
        <f>+C21+Jan!C21</f>
        <v>0</v>
      </c>
      <c r="K21" s="6">
        <f>+D21+Jan!D21</f>
        <v>1</v>
      </c>
      <c r="L21" s="6">
        <f>+E21+Jan!E21</f>
        <v>0</v>
      </c>
      <c r="M21" s="6">
        <f>+F21+Jan!F21</f>
        <v>1</v>
      </c>
      <c r="N21" s="6">
        <f>+G21+Jan!G21</f>
        <v>1</v>
      </c>
      <c r="O21" s="6">
        <f t="shared" ref="O21:O24" si="9">SUM(J21:N21)</f>
        <v>3</v>
      </c>
    </row>
    <row r="22" spans="1:15" x14ac:dyDescent="0.25">
      <c r="A22" s="4" t="s">
        <v>39</v>
      </c>
      <c r="B22" s="4" t="s">
        <v>40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f t="shared" si="8"/>
        <v>0</v>
      </c>
      <c r="I22" s="7"/>
      <c r="J22" s="6">
        <f>+C22+Jan!C22</f>
        <v>0</v>
      </c>
      <c r="K22" s="6">
        <f>+D22+Jan!D22</f>
        <v>0</v>
      </c>
      <c r="L22" s="6">
        <f>+E22+Jan!E22</f>
        <v>0</v>
      </c>
      <c r="M22" s="6">
        <f>+F22+Jan!F22</f>
        <v>0</v>
      </c>
      <c r="N22" s="6">
        <f>+G22+Jan!G22</f>
        <v>0</v>
      </c>
      <c r="O22" s="6">
        <f t="shared" si="9"/>
        <v>0</v>
      </c>
    </row>
    <row r="23" spans="1:15" x14ac:dyDescent="0.25">
      <c r="A23" s="4" t="s">
        <v>41</v>
      </c>
      <c r="B23" s="4" t="s">
        <v>42</v>
      </c>
      <c r="C23" s="6">
        <v>14</v>
      </c>
      <c r="D23" s="6">
        <v>0</v>
      </c>
      <c r="E23" s="6">
        <v>5</v>
      </c>
      <c r="F23" s="6">
        <v>0</v>
      </c>
      <c r="G23" s="6">
        <v>0</v>
      </c>
      <c r="H23" s="6">
        <f t="shared" si="8"/>
        <v>19</v>
      </c>
      <c r="I23" s="7"/>
      <c r="J23" s="6">
        <f>+C23+Jan!C23</f>
        <v>24</v>
      </c>
      <c r="K23" s="6">
        <f>+D23+Jan!D23</f>
        <v>1</v>
      </c>
      <c r="L23" s="6">
        <f>+E23+Jan!E23</f>
        <v>10</v>
      </c>
      <c r="M23" s="6">
        <f>+F23+Jan!F23</f>
        <v>1</v>
      </c>
      <c r="N23" s="6">
        <f>+G23+Jan!G23</f>
        <v>0</v>
      </c>
      <c r="O23" s="6">
        <f t="shared" si="9"/>
        <v>36</v>
      </c>
    </row>
    <row r="24" spans="1:15" ht="30" x14ac:dyDescent="0.25">
      <c r="A24" s="4" t="s">
        <v>43</v>
      </c>
      <c r="B24" s="4" t="s">
        <v>16</v>
      </c>
      <c r="C24" s="6">
        <v>21</v>
      </c>
      <c r="D24" s="6">
        <v>0</v>
      </c>
      <c r="E24" s="6">
        <v>10</v>
      </c>
      <c r="F24" s="6">
        <v>0</v>
      </c>
      <c r="G24" s="6">
        <v>1</v>
      </c>
      <c r="H24" s="6">
        <f t="shared" si="8"/>
        <v>32</v>
      </c>
      <c r="I24" s="7"/>
      <c r="J24" s="6">
        <f>+C24+Jan!C24</f>
        <v>46</v>
      </c>
      <c r="K24" s="6">
        <f>+D24+Jan!D24</f>
        <v>2</v>
      </c>
      <c r="L24" s="6">
        <f>+E24+Jan!E24</f>
        <v>26</v>
      </c>
      <c r="M24" s="6">
        <f>+F24+Jan!F24</f>
        <v>2</v>
      </c>
      <c r="N24" s="6">
        <f>+G24+Jan!G24</f>
        <v>2</v>
      </c>
      <c r="O24" s="6">
        <f t="shared" si="9"/>
        <v>78</v>
      </c>
    </row>
    <row r="25" spans="1:15" ht="15.75" thickBot="1" x14ac:dyDescent="0.3">
      <c r="A25" s="4" t="s">
        <v>44</v>
      </c>
      <c r="B25" s="4" t="s">
        <v>45</v>
      </c>
      <c r="C25" s="13">
        <f>SUM(C21:C24)</f>
        <v>35</v>
      </c>
      <c r="D25" s="13">
        <f t="shared" ref="D25:G25" si="10">SUM(D21:D24)</f>
        <v>0</v>
      </c>
      <c r="E25" s="13">
        <f t="shared" si="10"/>
        <v>15</v>
      </c>
      <c r="F25" s="13">
        <f t="shared" si="10"/>
        <v>0</v>
      </c>
      <c r="G25" s="13">
        <f t="shared" si="10"/>
        <v>1</v>
      </c>
      <c r="H25" s="13">
        <f>SUM(H21:H24)</f>
        <v>51</v>
      </c>
      <c r="I25" s="7"/>
      <c r="J25" s="13">
        <f>+C25+Jan!C25</f>
        <v>70</v>
      </c>
      <c r="K25" s="13">
        <f>+D25+Jan!D25</f>
        <v>4</v>
      </c>
      <c r="L25" s="13">
        <f>+E25+Jan!E25</f>
        <v>36</v>
      </c>
      <c r="M25" s="13">
        <f>+F25+Jan!F25</f>
        <v>4</v>
      </c>
      <c r="N25" s="13">
        <f>+G25+Jan!G25</f>
        <v>3</v>
      </c>
      <c r="O25" s="13">
        <f>SUM(O21:O24)</f>
        <v>117</v>
      </c>
    </row>
    <row r="26" spans="1:15" ht="15.75" thickTop="1" x14ac:dyDescent="0.25">
      <c r="A26" s="4" t="s">
        <v>46</v>
      </c>
      <c r="B26" s="5" t="s">
        <v>47</v>
      </c>
      <c r="C26" s="14">
        <f t="shared" ref="C26:H26" si="11">C19+C25</f>
        <v>143</v>
      </c>
      <c r="D26" s="14">
        <f t="shared" si="11"/>
        <v>18</v>
      </c>
      <c r="E26" s="14">
        <f t="shared" si="11"/>
        <v>129</v>
      </c>
      <c r="F26" s="14">
        <f t="shared" si="11"/>
        <v>23</v>
      </c>
      <c r="G26" s="14">
        <f t="shared" si="11"/>
        <v>17</v>
      </c>
      <c r="H26" s="14">
        <f t="shared" si="11"/>
        <v>330</v>
      </c>
      <c r="J26" s="14">
        <f t="shared" ref="J26:O26" si="12">J19+J25</f>
        <v>291</v>
      </c>
      <c r="K26" s="14">
        <f t="shared" si="12"/>
        <v>45</v>
      </c>
      <c r="L26" s="14">
        <f t="shared" si="12"/>
        <v>255</v>
      </c>
      <c r="M26" s="14">
        <f t="shared" si="12"/>
        <v>67</v>
      </c>
      <c r="N26" s="14">
        <f t="shared" si="12"/>
        <v>36</v>
      </c>
      <c r="O26" s="14">
        <f t="shared" si="12"/>
        <v>694</v>
      </c>
    </row>
    <row r="27" spans="1:15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</row>
    <row r="28" spans="1:15" x14ac:dyDescent="0.25">
      <c r="B28" s="5" t="s">
        <v>48</v>
      </c>
      <c r="C28" s="15">
        <f>C19/(C19+C23)</f>
        <v>0.88524590163934425</v>
      </c>
      <c r="D28" s="15">
        <f t="shared" ref="D28:H28" si="13">D19/(D19+D23)</f>
        <v>1</v>
      </c>
      <c r="E28" s="15">
        <f t="shared" si="13"/>
        <v>0.95798319327731096</v>
      </c>
      <c r="F28" s="15">
        <f t="shared" si="13"/>
        <v>1</v>
      </c>
      <c r="G28" s="15">
        <f t="shared" si="13"/>
        <v>1</v>
      </c>
      <c r="H28" s="15">
        <f t="shared" si="13"/>
        <v>0.93624161073825507</v>
      </c>
      <c r="J28" s="15">
        <f t="shared" ref="J28:O28" si="14">J19/(J19+J23)</f>
        <v>0.90204081632653066</v>
      </c>
      <c r="K28" s="15">
        <f>K19/(K19+K23)</f>
        <v>0.97619047619047616</v>
      </c>
      <c r="L28" s="15">
        <f t="shared" si="14"/>
        <v>0.95633187772925765</v>
      </c>
      <c r="M28" s="15">
        <f t="shared" si="14"/>
        <v>0.984375</v>
      </c>
      <c r="N28" s="15">
        <f t="shared" si="14"/>
        <v>1</v>
      </c>
      <c r="O28" s="15">
        <f t="shared" si="14"/>
        <v>0.94127243066884181</v>
      </c>
    </row>
    <row r="29" spans="1:15" x14ac:dyDescent="0.25">
      <c r="B29" s="5" t="s">
        <v>49</v>
      </c>
      <c r="C29" s="1">
        <v>19</v>
      </c>
      <c r="D29" s="1">
        <v>8</v>
      </c>
      <c r="E29" s="1">
        <v>28</v>
      </c>
      <c r="F29" s="1">
        <v>25</v>
      </c>
      <c r="G29" s="1">
        <v>40</v>
      </c>
      <c r="H29" s="1">
        <v>24</v>
      </c>
      <c r="J29" s="1">
        <v>17</v>
      </c>
      <c r="K29" s="1">
        <v>15</v>
      </c>
      <c r="L29" s="1">
        <v>25</v>
      </c>
      <c r="M29" s="1">
        <v>22</v>
      </c>
      <c r="N29" s="1">
        <v>36</v>
      </c>
      <c r="O29" s="1">
        <v>22</v>
      </c>
    </row>
    <row r="30" spans="1:15" x14ac:dyDescent="0.25">
      <c r="B30" s="5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</row>
    <row r="31" spans="1:15" x14ac:dyDescent="0.25">
      <c r="B31" s="5"/>
    </row>
    <row r="32" spans="1:15" x14ac:dyDescent="0.25">
      <c r="B32" s="5"/>
    </row>
  </sheetData>
  <mergeCells count="2">
    <mergeCell ref="C2:H2"/>
    <mergeCell ref="J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" workbookViewId="0">
      <selection activeCell="C24" sqref="C24:G24"/>
    </sheetView>
  </sheetViews>
  <sheetFormatPr defaultRowHeight="15" x14ac:dyDescent="0.25"/>
  <cols>
    <col min="1" max="1" width="5" hidden="1" customWidth="1"/>
    <col min="2" max="2" width="25.85546875" customWidth="1"/>
    <col min="3" max="8" width="7.28515625" bestFit="1" customWidth="1"/>
    <col min="9" max="9" width="5.140625" customWidth="1"/>
    <col min="10" max="15" width="6.7109375" customWidth="1"/>
  </cols>
  <sheetData>
    <row r="1" spans="1:17" x14ac:dyDescent="0.25">
      <c r="B1" s="1" t="s">
        <v>0</v>
      </c>
    </row>
    <row r="2" spans="1:17" x14ac:dyDescent="0.25">
      <c r="B2" s="2">
        <v>2021</v>
      </c>
      <c r="C2" s="16" t="s">
        <v>52</v>
      </c>
      <c r="D2" s="16"/>
      <c r="E2" s="16"/>
      <c r="F2" s="16"/>
      <c r="G2" s="16"/>
      <c r="H2" s="16"/>
      <c r="J2" s="16" t="s">
        <v>1</v>
      </c>
      <c r="K2" s="16"/>
      <c r="L2" s="16"/>
      <c r="M2" s="16"/>
      <c r="N2" s="16"/>
      <c r="O2" s="16"/>
    </row>
    <row r="3" spans="1:17" x14ac:dyDescent="0.25">
      <c r="B3" s="1"/>
    </row>
    <row r="4" spans="1:17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</row>
    <row r="5" spans="1:17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</row>
    <row r="6" spans="1:17" x14ac:dyDescent="0.25">
      <c r="A6" s="4" t="s">
        <v>11</v>
      </c>
      <c r="B6" s="4" t="s">
        <v>12</v>
      </c>
      <c r="C6" s="6">
        <v>18</v>
      </c>
      <c r="D6" s="6">
        <v>6</v>
      </c>
      <c r="E6" s="6">
        <v>17</v>
      </c>
      <c r="F6" s="6">
        <v>4</v>
      </c>
      <c r="G6" s="6">
        <v>2</v>
      </c>
      <c r="H6" s="6">
        <f>SUM(C6:G6)</f>
        <v>47</v>
      </c>
      <c r="I6" s="7"/>
      <c r="J6" s="6">
        <f>+C6+Feb!J6</f>
        <v>59</v>
      </c>
      <c r="K6" s="6">
        <f>+D6+Feb!K6</f>
        <v>9</v>
      </c>
      <c r="L6" s="6">
        <f>+E6+Feb!L6</f>
        <v>41</v>
      </c>
      <c r="M6" s="6">
        <f>+F6+Feb!M6</f>
        <v>15</v>
      </c>
      <c r="N6" s="6">
        <f>+G6+Feb!N6</f>
        <v>4</v>
      </c>
      <c r="O6" s="6">
        <f>SUM(J6:N6)</f>
        <v>128</v>
      </c>
    </row>
    <row r="7" spans="1:17" x14ac:dyDescent="0.25">
      <c r="A7" s="4" t="s">
        <v>13</v>
      </c>
      <c r="B7" s="4" t="s">
        <v>14</v>
      </c>
      <c r="C7" s="6">
        <v>31</v>
      </c>
      <c r="D7" s="6">
        <v>1</v>
      </c>
      <c r="E7" s="6">
        <v>44</v>
      </c>
      <c r="F7" s="6">
        <v>5</v>
      </c>
      <c r="G7" s="6">
        <v>7</v>
      </c>
      <c r="H7" s="6">
        <f t="shared" ref="H7:H10" si="0">SUM(C7:G7)</f>
        <v>88</v>
      </c>
      <c r="I7" s="7"/>
      <c r="J7" s="6">
        <f>+C7+Feb!J7</f>
        <v>96</v>
      </c>
      <c r="K7" s="6">
        <f>+D7+Feb!K7</f>
        <v>8</v>
      </c>
      <c r="L7" s="6">
        <f>+E7+Feb!L7</f>
        <v>145</v>
      </c>
      <c r="M7" s="6">
        <f>+F7+Feb!M7</f>
        <v>16</v>
      </c>
      <c r="N7" s="6">
        <f>+G7+Feb!N7</f>
        <v>19</v>
      </c>
      <c r="O7" s="6">
        <f t="shared" ref="O7:O10" si="1">SUM(J7:N7)</f>
        <v>284</v>
      </c>
    </row>
    <row r="8" spans="1:17" ht="30" x14ac:dyDescent="0.25">
      <c r="A8" s="4" t="s">
        <v>15</v>
      </c>
      <c r="B8" s="4" t="s">
        <v>16</v>
      </c>
      <c r="C8" s="6">
        <v>24</v>
      </c>
      <c r="D8" s="6">
        <v>0</v>
      </c>
      <c r="E8" s="6">
        <v>13</v>
      </c>
      <c r="F8" s="6">
        <v>1</v>
      </c>
      <c r="G8" s="6">
        <v>2</v>
      </c>
      <c r="H8" s="6">
        <f t="shared" si="0"/>
        <v>40</v>
      </c>
      <c r="I8" s="7"/>
      <c r="J8" s="6">
        <f>+C8+Feb!J8</f>
        <v>70</v>
      </c>
      <c r="K8" s="6">
        <f>+D8+Feb!K8</f>
        <v>2</v>
      </c>
      <c r="L8" s="6">
        <f>+E8+Feb!L8</f>
        <v>39</v>
      </c>
      <c r="M8" s="6">
        <f>+F8+Feb!M8</f>
        <v>3</v>
      </c>
      <c r="N8" s="6">
        <f>+G8+Feb!N8</f>
        <v>4</v>
      </c>
      <c r="O8" s="6">
        <f t="shared" si="1"/>
        <v>118</v>
      </c>
    </row>
    <row r="9" spans="1:17" x14ac:dyDescent="0.25">
      <c r="A9" s="4" t="s">
        <v>17</v>
      </c>
      <c r="B9" s="4" t="s">
        <v>18</v>
      </c>
      <c r="C9" s="6">
        <v>64</v>
      </c>
      <c r="D9" s="6">
        <v>30</v>
      </c>
      <c r="E9" s="6">
        <v>58</v>
      </c>
      <c r="F9" s="6">
        <v>21</v>
      </c>
      <c r="G9" s="6">
        <v>2</v>
      </c>
      <c r="H9" s="6">
        <f t="shared" si="0"/>
        <v>175</v>
      </c>
      <c r="I9" s="7"/>
      <c r="J9" s="6">
        <f>+C9+Feb!J9</f>
        <v>173</v>
      </c>
      <c r="K9" s="6">
        <f>+D9+Feb!K9</f>
        <v>52</v>
      </c>
      <c r="L9" s="6">
        <f>+E9+Feb!L9</f>
        <v>138</v>
      </c>
      <c r="M9" s="6">
        <f>+F9+Feb!M9</f>
        <v>48</v>
      </c>
      <c r="N9" s="6">
        <f>+G9+Feb!N9</f>
        <v>15</v>
      </c>
      <c r="O9" s="6">
        <f t="shared" si="1"/>
        <v>426</v>
      </c>
    </row>
    <row r="10" spans="1:17" x14ac:dyDescent="0.25">
      <c r="A10" s="4" t="s">
        <v>19</v>
      </c>
      <c r="B10" s="4" t="s">
        <v>20</v>
      </c>
      <c r="C10" s="8">
        <v>55</v>
      </c>
      <c r="D10" s="8">
        <v>0</v>
      </c>
      <c r="E10" s="8">
        <v>5</v>
      </c>
      <c r="F10" s="8">
        <v>6</v>
      </c>
      <c r="G10" s="8">
        <v>1</v>
      </c>
      <c r="H10" s="8">
        <f t="shared" si="0"/>
        <v>67</v>
      </c>
      <c r="I10" s="7"/>
      <c r="J10" s="8">
        <f>+C10+Feb!J10</f>
        <v>113</v>
      </c>
      <c r="K10" s="8">
        <f>+D10+Feb!K10</f>
        <v>13</v>
      </c>
      <c r="L10" s="8">
        <f>+E10+Feb!L10</f>
        <v>27</v>
      </c>
      <c r="M10" s="8">
        <f>+F10+Feb!M10</f>
        <v>10</v>
      </c>
      <c r="N10" s="8">
        <f>+G10+Feb!N10</f>
        <v>2</v>
      </c>
      <c r="O10" s="8">
        <f t="shared" si="1"/>
        <v>165</v>
      </c>
    </row>
    <row r="11" spans="1:17" x14ac:dyDescent="0.25">
      <c r="A11" s="4" t="s">
        <v>21</v>
      </c>
      <c r="B11" s="5" t="s">
        <v>22</v>
      </c>
      <c r="C11" s="9">
        <f>SUM(C6:C10)</f>
        <v>192</v>
      </c>
      <c r="D11" s="9">
        <f t="shared" ref="D11:H11" si="2">SUM(D6:D10)</f>
        <v>37</v>
      </c>
      <c r="E11" s="9">
        <f t="shared" si="2"/>
        <v>137</v>
      </c>
      <c r="F11" s="9">
        <f t="shared" si="2"/>
        <v>37</v>
      </c>
      <c r="G11" s="9">
        <f t="shared" si="2"/>
        <v>14</v>
      </c>
      <c r="H11" s="9">
        <f t="shared" si="2"/>
        <v>417</v>
      </c>
      <c r="I11" s="7"/>
      <c r="J11" s="9">
        <f>SUM(J6:J10)</f>
        <v>511</v>
      </c>
      <c r="K11" s="9">
        <f t="shared" ref="K11:O11" si="3">SUM(K6:K10)</f>
        <v>84</v>
      </c>
      <c r="L11" s="9">
        <f t="shared" si="3"/>
        <v>390</v>
      </c>
      <c r="M11" s="9">
        <f t="shared" si="3"/>
        <v>92</v>
      </c>
      <c r="N11" s="9">
        <f t="shared" si="3"/>
        <v>44</v>
      </c>
      <c r="O11" s="9">
        <f t="shared" si="3"/>
        <v>1121</v>
      </c>
      <c r="Q11" s="9"/>
    </row>
    <row r="12" spans="1:17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</row>
    <row r="13" spans="1:17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</row>
    <row r="14" spans="1:17" x14ac:dyDescent="0.25">
      <c r="A14" s="4" t="s">
        <v>24</v>
      </c>
      <c r="B14" s="11" t="s">
        <v>25</v>
      </c>
      <c r="C14" s="12">
        <v>110</v>
      </c>
      <c r="D14" s="12">
        <v>33</v>
      </c>
      <c r="E14" s="12">
        <v>81</v>
      </c>
      <c r="F14" s="12">
        <v>17</v>
      </c>
      <c r="G14" s="12">
        <v>8</v>
      </c>
      <c r="H14" s="6">
        <f t="shared" ref="H14:H18" si="4">SUM(C14:G14)</f>
        <v>249</v>
      </c>
      <c r="I14" s="7"/>
      <c r="J14" s="12">
        <f>+C14+Feb!J14</f>
        <v>281</v>
      </c>
      <c r="K14" s="12">
        <f>+D14+Feb!K14</f>
        <v>62</v>
      </c>
      <c r="L14" s="12">
        <f>+E14+Feb!L14</f>
        <v>283</v>
      </c>
      <c r="M14" s="12">
        <f>+F14+Feb!M14</f>
        <v>78</v>
      </c>
      <c r="N14" s="12">
        <f>+G14+Feb!N14</f>
        <v>39</v>
      </c>
      <c r="O14" s="6">
        <f t="shared" ref="O14:O18" si="5">SUM(J14:N14)</f>
        <v>743</v>
      </c>
    </row>
    <row r="15" spans="1:17" x14ac:dyDescent="0.25">
      <c r="A15" s="4" t="s">
        <v>26</v>
      </c>
      <c r="B15" s="4" t="s">
        <v>27</v>
      </c>
      <c r="C15" s="12">
        <v>36</v>
      </c>
      <c r="D15" s="12">
        <v>0</v>
      </c>
      <c r="E15" s="12">
        <v>3</v>
      </c>
      <c r="F15" s="12">
        <v>0</v>
      </c>
      <c r="G15" s="12">
        <v>0</v>
      </c>
      <c r="H15" s="6">
        <f t="shared" si="4"/>
        <v>39</v>
      </c>
      <c r="I15" s="7"/>
      <c r="J15" s="12">
        <f>+C15+Feb!J15</f>
        <v>78</v>
      </c>
      <c r="K15" s="12">
        <f>+D15+Feb!K15</f>
        <v>12</v>
      </c>
      <c r="L15" s="12">
        <f>+E15+Feb!L15</f>
        <v>8</v>
      </c>
      <c r="M15" s="12">
        <f>+F15+Feb!M15</f>
        <v>1</v>
      </c>
      <c r="N15" s="12">
        <f>+G15+Feb!N15</f>
        <v>1</v>
      </c>
      <c r="O15" s="6">
        <f t="shared" si="5"/>
        <v>100</v>
      </c>
    </row>
    <row r="16" spans="1:17" x14ac:dyDescent="0.25">
      <c r="A16" s="4" t="s">
        <v>28</v>
      </c>
      <c r="B16" s="4" t="s">
        <v>29</v>
      </c>
      <c r="C16" s="12">
        <v>4</v>
      </c>
      <c r="D16" s="12">
        <v>0</v>
      </c>
      <c r="E16" s="12">
        <v>0</v>
      </c>
      <c r="F16" s="12">
        <v>0</v>
      </c>
      <c r="G16" s="12">
        <v>0</v>
      </c>
      <c r="H16" s="6">
        <f t="shared" si="4"/>
        <v>4</v>
      </c>
      <c r="I16" s="7"/>
      <c r="J16" s="12">
        <f>+C16+Feb!J16</f>
        <v>12</v>
      </c>
      <c r="K16" s="12">
        <f>+D16+Feb!K16</f>
        <v>0</v>
      </c>
      <c r="L16" s="12">
        <f>+E16+Feb!L16</f>
        <v>0</v>
      </c>
      <c r="M16" s="12">
        <f>+F16+Feb!M16</f>
        <v>0</v>
      </c>
      <c r="N16" s="12">
        <f>+G16+Feb!N16</f>
        <v>1</v>
      </c>
      <c r="O16" s="6">
        <f t="shared" si="5"/>
        <v>13</v>
      </c>
    </row>
    <row r="17" spans="1:15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2</v>
      </c>
      <c r="F17" s="12">
        <v>0</v>
      </c>
      <c r="G17" s="12">
        <v>0</v>
      </c>
      <c r="H17" s="6">
        <f t="shared" si="4"/>
        <v>2</v>
      </c>
      <c r="I17" s="7"/>
      <c r="J17" s="12">
        <f>+C17+Feb!J17</f>
        <v>0</v>
      </c>
      <c r="K17" s="12">
        <f>+D17+Feb!K17</f>
        <v>0</v>
      </c>
      <c r="L17" s="12">
        <f>+E17+Feb!L17</f>
        <v>14</v>
      </c>
      <c r="M17" s="12">
        <f>+F17+Feb!M17</f>
        <v>1</v>
      </c>
      <c r="N17" s="12">
        <f>+G17+Feb!N17</f>
        <v>0</v>
      </c>
      <c r="O17" s="6">
        <f t="shared" si="5"/>
        <v>15</v>
      </c>
    </row>
    <row r="18" spans="1:15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4"/>
        <v>0</v>
      </c>
      <c r="I18" s="7"/>
      <c r="J18" s="8">
        <f>+C18+Feb!J18</f>
        <v>0</v>
      </c>
      <c r="K18" s="8">
        <f>+D18+Feb!K18</f>
        <v>0</v>
      </c>
      <c r="L18" s="8">
        <f>+E18+Feb!L18</f>
        <v>0</v>
      </c>
      <c r="M18" s="8">
        <f>+F18+Feb!M18</f>
        <v>0</v>
      </c>
      <c r="N18" s="8">
        <f>+G18+Feb!N18</f>
        <v>0</v>
      </c>
      <c r="O18" s="8">
        <f t="shared" si="5"/>
        <v>0</v>
      </c>
    </row>
    <row r="19" spans="1:15" x14ac:dyDescent="0.25">
      <c r="A19" s="4" t="s">
        <v>34</v>
      </c>
      <c r="B19" s="5" t="s">
        <v>35</v>
      </c>
      <c r="C19" s="9">
        <f t="shared" ref="C19:H19" si="6">SUM(C14:C18)</f>
        <v>150</v>
      </c>
      <c r="D19" s="9">
        <f t="shared" si="6"/>
        <v>33</v>
      </c>
      <c r="E19" s="9">
        <f t="shared" si="6"/>
        <v>86</v>
      </c>
      <c r="F19" s="9">
        <f t="shared" si="6"/>
        <v>17</v>
      </c>
      <c r="G19" s="9">
        <f t="shared" si="6"/>
        <v>8</v>
      </c>
      <c r="H19" s="9">
        <f t="shared" si="6"/>
        <v>294</v>
      </c>
      <c r="I19" s="7"/>
      <c r="J19" s="9">
        <f t="shared" ref="J19:O19" si="7">SUM(J14:J18)</f>
        <v>371</v>
      </c>
      <c r="K19" s="9">
        <f t="shared" si="7"/>
        <v>74</v>
      </c>
      <c r="L19" s="9">
        <f t="shared" si="7"/>
        <v>305</v>
      </c>
      <c r="M19" s="9">
        <f t="shared" si="7"/>
        <v>80</v>
      </c>
      <c r="N19" s="9">
        <f t="shared" si="7"/>
        <v>41</v>
      </c>
      <c r="O19" s="9">
        <f t="shared" si="7"/>
        <v>871</v>
      </c>
    </row>
    <row r="20" spans="1:15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</row>
    <row r="21" spans="1:15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f t="shared" ref="H21:H24" si="8">SUM(C21:G21)</f>
        <v>1</v>
      </c>
      <c r="I21" s="7"/>
      <c r="J21" s="6">
        <f>+C21+Feb!J21</f>
        <v>0</v>
      </c>
      <c r="K21" s="6">
        <f>+D21+Feb!K21</f>
        <v>1</v>
      </c>
      <c r="L21" s="6">
        <f>+E21+Feb!L21</f>
        <v>1</v>
      </c>
      <c r="M21" s="6">
        <f>+F21+Feb!M21</f>
        <v>1</v>
      </c>
      <c r="N21" s="6">
        <f>+G21+Feb!N21</f>
        <v>1</v>
      </c>
      <c r="O21" s="6">
        <f t="shared" ref="O21:O24" si="9">SUM(J21:N21)</f>
        <v>4</v>
      </c>
    </row>
    <row r="22" spans="1:15" x14ac:dyDescent="0.25">
      <c r="A22" s="4" t="s">
        <v>39</v>
      </c>
      <c r="B22" s="4" t="s">
        <v>40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f t="shared" si="8"/>
        <v>1</v>
      </c>
      <c r="I22" s="7"/>
      <c r="J22" s="6">
        <f>+C22+Feb!J22</f>
        <v>0</v>
      </c>
      <c r="K22" s="6">
        <f>+D22+Feb!K22</f>
        <v>0</v>
      </c>
      <c r="L22" s="6">
        <f>+E22+Feb!L22</f>
        <v>0</v>
      </c>
      <c r="M22" s="6">
        <f>+F22+Feb!M22</f>
        <v>0</v>
      </c>
      <c r="N22" s="6">
        <f>+G22+Feb!N22</f>
        <v>1</v>
      </c>
      <c r="O22" s="6">
        <f t="shared" si="9"/>
        <v>1</v>
      </c>
    </row>
    <row r="23" spans="1:15" x14ac:dyDescent="0.25">
      <c r="A23" s="4" t="s">
        <v>41</v>
      </c>
      <c r="B23" s="4" t="s">
        <v>42</v>
      </c>
      <c r="C23" s="6">
        <v>18</v>
      </c>
      <c r="D23" s="6">
        <v>1</v>
      </c>
      <c r="E23" s="6">
        <v>8</v>
      </c>
      <c r="F23" s="6">
        <v>1</v>
      </c>
      <c r="G23" s="6">
        <v>0</v>
      </c>
      <c r="H23" s="6">
        <f t="shared" si="8"/>
        <v>28</v>
      </c>
      <c r="I23" s="7"/>
      <c r="J23" s="6">
        <f>+C23+Feb!J23</f>
        <v>42</v>
      </c>
      <c r="K23" s="6">
        <f>+D23+Feb!K23</f>
        <v>2</v>
      </c>
      <c r="L23" s="6">
        <f>+E23+Feb!L23</f>
        <v>18</v>
      </c>
      <c r="M23" s="6">
        <f>+F23+Feb!M23</f>
        <v>2</v>
      </c>
      <c r="N23" s="6">
        <f>+G23+Feb!N23</f>
        <v>0</v>
      </c>
      <c r="O23" s="6">
        <f t="shared" si="9"/>
        <v>64</v>
      </c>
    </row>
    <row r="24" spans="1:15" ht="30" x14ac:dyDescent="0.25">
      <c r="A24" s="4" t="s">
        <v>43</v>
      </c>
      <c r="B24" s="4" t="s">
        <v>16</v>
      </c>
      <c r="C24" s="6">
        <v>24</v>
      </c>
      <c r="D24" s="6">
        <v>0</v>
      </c>
      <c r="E24" s="6">
        <v>13</v>
      </c>
      <c r="F24" s="6">
        <v>1</v>
      </c>
      <c r="G24" s="6">
        <v>2</v>
      </c>
      <c r="H24" s="6">
        <f t="shared" si="8"/>
        <v>40</v>
      </c>
      <c r="I24" s="7"/>
      <c r="J24" s="6">
        <f>+C24+Feb!J24</f>
        <v>70</v>
      </c>
      <c r="K24" s="6">
        <f>+D24+Feb!K24</f>
        <v>2</v>
      </c>
      <c r="L24" s="6">
        <f>+E24+Feb!L24</f>
        <v>39</v>
      </c>
      <c r="M24" s="6">
        <f>+F24+Feb!M24</f>
        <v>3</v>
      </c>
      <c r="N24" s="6">
        <f>+G24+Feb!N24</f>
        <v>4</v>
      </c>
      <c r="O24" s="6">
        <f t="shared" si="9"/>
        <v>118</v>
      </c>
    </row>
    <row r="25" spans="1:15" ht="15.75" thickBot="1" x14ac:dyDescent="0.3">
      <c r="A25" s="4" t="s">
        <v>44</v>
      </c>
      <c r="B25" s="4" t="s">
        <v>45</v>
      </c>
      <c r="C25" s="13">
        <f>SUM(C21:C24)</f>
        <v>42</v>
      </c>
      <c r="D25" s="13">
        <f t="shared" ref="D25:G25" si="10">SUM(D21:D24)</f>
        <v>1</v>
      </c>
      <c r="E25" s="13">
        <f t="shared" si="10"/>
        <v>22</v>
      </c>
      <c r="F25" s="13">
        <f t="shared" si="10"/>
        <v>2</v>
      </c>
      <c r="G25" s="13">
        <f t="shared" si="10"/>
        <v>3</v>
      </c>
      <c r="H25" s="13">
        <f>SUM(H21:H24)</f>
        <v>70</v>
      </c>
      <c r="I25" s="7"/>
      <c r="J25" s="13">
        <f>SUM(J21:J24)</f>
        <v>112</v>
      </c>
      <c r="K25" s="13">
        <f t="shared" ref="K25:N25" si="11">SUM(K21:K24)</f>
        <v>5</v>
      </c>
      <c r="L25" s="13">
        <f t="shared" si="11"/>
        <v>58</v>
      </c>
      <c r="M25" s="13">
        <f t="shared" si="11"/>
        <v>6</v>
      </c>
      <c r="N25" s="13">
        <f t="shared" si="11"/>
        <v>6</v>
      </c>
      <c r="O25" s="13">
        <f>SUM(O21:O24)</f>
        <v>187</v>
      </c>
    </row>
    <row r="26" spans="1:15" ht="15.75" thickTop="1" x14ac:dyDescent="0.25">
      <c r="A26" s="4" t="s">
        <v>46</v>
      </c>
      <c r="B26" s="5" t="s">
        <v>47</v>
      </c>
      <c r="C26" s="14">
        <f t="shared" ref="C26:H26" si="12">C19+C25</f>
        <v>192</v>
      </c>
      <c r="D26" s="14">
        <f t="shared" si="12"/>
        <v>34</v>
      </c>
      <c r="E26" s="14">
        <f t="shared" si="12"/>
        <v>108</v>
      </c>
      <c r="F26" s="14">
        <f t="shared" si="12"/>
        <v>19</v>
      </c>
      <c r="G26" s="14">
        <f t="shared" si="12"/>
        <v>11</v>
      </c>
      <c r="H26" s="14">
        <f t="shared" si="12"/>
        <v>364</v>
      </c>
      <c r="J26" s="14">
        <f t="shared" ref="J26:O26" si="13">J19+J25</f>
        <v>483</v>
      </c>
      <c r="K26" s="14">
        <f t="shared" si="13"/>
        <v>79</v>
      </c>
      <c r="L26" s="14">
        <f t="shared" si="13"/>
        <v>363</v>
      </c>
      <c r="M26" s="14">
        <f t="shared" si="13"/>
        <v>86</v>
      </c>
      <c r="N26" s="14">
        <f t="shared" si="13"/>
        <v>47</v>
      </c>
      <c r="O26" s="14">
        <f t="shared" si="13"/>
        <v>1058</v>
      </c>
    </row>
    <row r="27" spans="1:15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</row>
    <row r="28" spans="1:15" x14ac:dyDescent="0.25">
      <c r="B28" s="5" t="s">
        <v>48</v>
      </c>
      <c r="C28" s="15">
        <f>C19/(C19+C23)</f>
        <v>0.8928571428571429</v>
      </c>
      <c r="D28" s="15">
        <f t="shared" ref="D28:H28" si="14">D19/(D19+D23)</f>
        <v>0.97058823529411764</v>
      </c>
      <c r="E28" s="15">
        <f t="shared" si="14"/>
        <v>0.91489361702127658</v>
      </c>
      <c r="F28" s="15">
        <f t="shared" si="14"/>
        <v>0.94444444444444442</v>
      </c>
      <c r="G28" s="15">
        <f t="shared" si="14"/>
        <v>1</v>
      </c>
      <c r="H28" s="15">
        <f t="shared" si="14"/>
        <v>0.91304347826086951</v>
      </c>
      <c r="J28" s="15">
        <f t="shared" ref="J28:O28" si="15">J19/(J19+J23)</f>
        <v>0.89830508474576276</v>
      </c>
      <c r="K28" s="15">
        <f>K19/(K19+K23)</f>
        <v>0.97368421052631582</v>
      </c>
      <c r="L28" s="15">
        <f t="shared" si="15"/>
        <v>0.94427244582043346</v>
      </c>
      <c r="M28" s="15">
        <f t="shared" si="15"/>
        <v>0.97560975609756095</v>
      </c>
      <c r="N28" s="15">
        <f t="shared" si="15"/>
        <v>1</v>
      </c>
      <c r="O28" s="15">
        <f t="shared" si="15"/>
        <v>0.9315508021390374</v>
      </c>
    </row>
    <row r="29" spans="1:15" x14ac:dyDescent="0.25">
      <c r="B29" s="5" t="s">
        <v>49</v>
      </c>
      <c r="C29" s="1">
        <v>14</v>
      </c>
      <c r="D29" s="1">
        <v>18</v>
      </c>
      <c r="E29" s="1">
        <v>17</v>
      </c>
      <c r="F29" s="1">
        <v>4</v>
      </c>
      <c r="G29" s="1">
        <v>33</v>
      </c>
      <c r="H29" s="1">
        <v>15</v>
      </c>
      <c r="J29" s="1">
        <v>15</v>
      </c>
      <c r="K29" s="1">
        <v>18</v>
      </c>
      <c r="L29" s="1">
        <v>22</v>
      </c>
      <c r="M29" s="1">
        <v>14</v>
      </c>
      <c r="N29" s="1">
        <v>37</v>
      </c>
      <c r="O29" s="1">
        <v>19</v>
      </c>
    </row>
    <row r="30" spans="1:15" x14ac:dyDescent="0.25">
      <c r="B30" s="5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</row>
    <row r="31" spans="1:15" x14ac:dyDescent="0.25">
      <c r="B31" s="5"/>
    </row>
    <row r="32" spans="1:15" x14ac:dyDescent="0.25">
      <c r="B32" s="5"/>
    </row>
  </sheetData>
  <mergeCells count="2">
    <mergeCell ref="C2:H2"/>
    <mergeCell ref="J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B1" workbookViewId="0">
      <selection activeCell="C24" sqref="C24:G24"/>
    </sheetView>
  </sheetViews>
  <sheetFormatPr defaultRowHeight="15" x14ac:dyDescent="0.25"/>
  <cols>
    <col min="1" max="1" width="5" hidden="1" customWidth="1"/>
    <col min="2" max="2" width="25.85546875" customWidth="1"/>
    <col min="3" max="8" width="7.28515625" bestFit="1" customWidth="1"/>
    <col min="9" max="9" width="5.140625" customWidth="1"/>
    <col min="10" max="15" width="6.7109375" customWidth="1"/>
  </cols>
  <sheetData>
    <row r="1" spans="1:17" x14ac:dyDescent="0.25">
      <c r="B1" s="1" t="s">
        <v>0</v>
      </c>
    </row>
    <row r="2" spans="1:17" x14ac:dyDescent="0.25">
      <c r="B2" s="2">
        <v>2021</v>
      </c>
      <c r="C2" s="16" t="s">
        <v>53</v>
      </c>
      <c r="D2" s="16"/>
      <c r="E2" s="16"/>
      <c r="F2" s="16"/>
      <c r="G2" s="16"/>
      <c r="H2" s="16"/>
      <c r="J2" s="16" t="s">
        <v>1</v>
      </c>
      <c r="K2" s="16"/>
      <c r="L2" s="16"/>
      <c r="M2" s="16"/>
      <c r="N2" s="16"/>
      <c r="O2" s="16"/>
    </row>
    <row r="3" spans="1:17" x14ac:dyDescent="0.25">
      <c r="B3" s="1"/>
    </row>
    <row r="4" spans="1:17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</row>
    <row r="5" spans="1:17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</row>
    <row r="6" spans="1:17" x14ac:dyDescent="0.25">
      <c r="A6" s="4" t="s">
        <v>11</v>
      </c>
      <c r="B6" s="4" t="s">
        <v>12</v>
      </c>
      <c r="C6" s="6">
        <v>18</v>
      </c>
      <c r="D6" s="6">
        <v>0</v>
      </c>
      <c r="E6" s="6">
        <v>20</v>
      </c>
      <c r="F6" s="6">
        <v>14</v>
      </c>
      <c r="G6" s="6">
        <v>8</v>
      </c>
      <c r="H6" s="6">
        <f>SUM(C6:G6)</f>
        <v>60</v>
      </c>
      <c r="I6" s="7"/>
      <c r="J6" s="6">
        <f>+C6+Mar!J6</f>
        <v>77</v>
      </c>
      <c r="K6" s="6">
        <f>+D6+Mar!K6</f>
        <v>9</v>
      </c>
      <c r="L6" s="6">
        <f>+E6+Mar!L6</f>
        <v>61</v>
      </c>
      <c r="M6" s="6">
        <f>+F6+Mar!M6</f>
        <v>29</v>
      </c>
      <c r="N6" s="6">
        <f>+G6+Mar!N6</f>
        <v>12</v>
      </c>
      <c r="O6" s="6">
        <f>SUM(J6:N6)</f>
        <v>188</v>
      </c>
    </row>
    <row r="7" spans="1:17" x14ac:dyDescent="0.25">
      <c r="A7" s="4" t="s">
        <v>13</v>
      </c>
      <c r="B7" s="4" t="s">
        <v>14</v>
      </c>
      <c r="C7" s="6">
        <v>26</v>
      </c>
      <c r="D7" s="6">
        <v>8</v>
      </c>
      <c r="E7" s="6">
        <v>33</v>
      </c>
      <c r="F7" s="6">
        <v>7</v>
      </c>
      <c r="G7" s="6">
        <v>5</v>
      </c>
      <c r="H7" s="6">
        <f t="shared" ref="H7:H10" si="0">SUM(C7:G7)</f>
        <v>79</v>
      </c>
      <c r="I7" s="7"/>
      <c r="J7" s="6">
        <f>+C7+Mar!J7</f>
        <v>122</v>
      </c>
      <c r="K7" s="6">
        <f>+D7+Mar!K7</f>
        <v>16</v>
      </c>
      <c r="L7" s="6">
        <f>+E7+Mar!L7</f>
        <v>178</v>
      </c>
      <c r="M7" s="6">
        <f>+F7+Mar!M7</f>
        <v>23</v>
      </c>
      <c r="N7" s="6">
        <f>+G7+Mar!N7</f>
        <v>24</v>
      </c>
      <c r="O7" s="6">
        <f t="shared" ref="O7:O10" si="1">SUM(J7:N7)</f>
        <v>363</v>
      </c>
    </row>
    <row r="8" spans="1:17" ht="30" x14ac:dyDescent="0.25">
      <c r="A8" s="4" t="s">
        <v>15</v>
      </c>
      <c r="B8" s="4" t="s">
        <v>16</v>
      </c>
      <c r="C8" s="6">
        <v>14</v>
      </c>
      <c r="D8" s="6">
        <v>0</v>
      </c>
      <c r="E8" s="6">
        <v>12</v>
      </c>
      <c r="F8" s="6">
        <v>0</v>
      </c>
      <c r="G8" s="6">
        <v>2</v>
      </c>
      <c r="H8" s="6">
        <f t="shared" si="0"/>
        <v>28</v>
      </c>
      <c r="I8" s="7"/>
      <c r="J8" s="6">
        <f>+C8+Mar!J8</f>
        <v>84</v>
      </c>
      <c r="K8" s="6">
        <f>+D8+Mar!K8</f>
        <v>2</v>
      </c>
      <c r="L8" s="6">
        <f>+E8+Mar!L8</f>
        <v>51</v>
      </c>
      <c r="M8" s="6">
        <f>+F8+Mar!M8</f>
        <v>3</v>
      </c>
      <c r="N8" s="6">
        <f>+G8+Mar!N8</f>
        <v>6</v>
      </c>
      <c r="O8" s="6">
        <f t="shared" si="1"/>
        <v>146</v>
      </c>
    </row>
    <row r="9" spans="1:17" x14ac:dyDescent="0.25">
      <c r="A9" s="4" t="s">
        <v>17</v>
      </c>
      <c r="B9" s="4" t="s">
        <v>18</v>
      </c>
      <c r="C9" s="6">
        <v>38</v>
      </c>
      <c r="D9" s="6">
        <v>31</v>
      </c>
      <c r="E9" s="6">
        <v>63</v>
      </c>
      <c r="F9" s="6">
        <f>2+18</f>
        <v>20</v>
      </c>
      <c r="G9" s="6"/>
      <c r="H9" s="6">
        <f t="shared" si="0"/>
        <v>152</v>
      </c>
      <c r="I9" s="7"/>
      <c r="J9" s="6">
        <f>+C9+Mar!J9</f>
        <v>211</v>
      </c>
      <c r="K9" s="6">
        <f>+D9+Mar!K9</f>
        <v>83</v>
      </c>
      <c r="L9" s="6">
        <f>+E9+Mar!L9</f>
        <v>201</v>
      </c>
      <c r="M9" s="6">
        <f>+F9+Mar!M9</f>
        <v>68</v>
      </c>
      <c r="N9" s="6">
        <f>+G9+Mar!N9</f>
        <v>15</v>
      </c>
      <c r="O9" s="6">
        <f t="shared" si="1"/>
        <v>578</v>
      </c>
    </row>
    <row r="10" spans="1:17" x14ac:dyDescent="0.25">
      <c r="A10" s="4" t="s">
        <v>19</v>
      </c>
      <c r="B10" s="4" t="s">
        <v>20</v>
      </c>
      <c r="C10" s="8">
        <v>40</v>
      </c>
      <c r="D10" s="8">
        <v>1</v>
      </c>
      <c r="E10" s="8">
        <v>15</v>
      </c>
      <c r="F10" s="8">
        <v>17</v>
      </c>
      <c r="G10" s="8">
        <v>1</v>
      </c>
      <c r="H10" s="8">
        <f t="shared" si="0"/>
        <v>74</v>
      </c>
      <c r="I10" s="7"/>
      <c r="J10" s="8">
        <f>+C10+Mar!J10</f>
        <v>153</v>
      </c>
      <c r="K10" s="8">
        <f>+D10+Mar!K10</f>
        <v>14</v>
      </c>
      <c r="L10" s="8">
        <f>+E10+Mar!L10</f>
        <v>42</v>
      </c>
      <c r="M10" s="8">
        <f>+F10+Mar!M10</f>
        <v>27</v>
      </c>
      <c r="N10" s="8">
        <f>+G10+Mar!N10</f>
        <v>3</v>
      </c>
      <c r="O10" s="8">
        <f t="shared" si="1"/>
        <v>239</v>
      </c>
    </row>
    <row r="11" spans="1:17" x14ac:dyDescent="0.25">
      <c r="A11" s="4" t="s">
        <v>21</v>
      </c>
      <c r="B11" s="5" t="s">
        <v>22</v>
      </c>
      <c r="C11" s="9">
        <f>SUM(C6:C10)</f>
        <v>136</v>
      </c>
      <c r="D11" s="9">
        <f t="shared" ref="D11:H11" si="2">SUM(D6:D10)</f>
        <v>40</v>
      </c>
      <c r="E11" s="9">
        <f t="shared" si="2"/>
        <v>143</v>
      </c>
      <c r="F11" s="9">
        <f t="shared" si="2"/>
        <v>58</v>
      </c>
      <c r="G11" s="9">
        <f t="shared" si="2"/>
        <v>16</v>
      </c>
      <c r="H11" s="9">
        <f t="shared" si="2"/>
        <v>393</v>
      </c>
      <c r="I11" s="7"/>
      <c r="J11" s="9">
        <f>SUM(J6:J10)</f>
        <v>647</v>
      </c>
      <c r="K11" s="9">
        <f t="shared" ref="K11:O11" si="3">SUM(K6:K10)</f>
        <v>124</v>
      </c>
      <c r="L11" s="9">
        <f t="shared" si="3"/>
        <v>533</v>
      </c>
      <c r="M11" s="9">
        <f t="shared" si="3"/>
        <v>150</v>
      </c>
      <c r="N11" s="9">
        <f t="shared" si="3"/>
        <v>60</v>
      </c>
      <c r="O11" s="9">
        <f t="shared" si="3"/>
        <v>1514</v>
      </c>
      <c r="Q11" s="9"/>
    </row>
    <row r="12" spans="1:17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</row>
    <row r="13" spans="1:17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</row>
    <row r="14" spans="1:17" x14ac:dyDescent="0.25">
      <c r="A14" s="4" t="s">
        <v>24</v>
      </c>
      <c r="B14" s="11" t="s">
        <v>25</v>
      </c>
      <c r="C14" s="12">
        <v>84</v>
      </c>
      <c r="D14" s="12">
        <v>24</v>
      </c>
      <c r="E14" s="12">
        <v>111</v>
      </c>
      <c r="F14" s="12">
        <v>11</v>
      </c>
      <c r="G14" s="12">
        <v>14</v>
      </c>
      <c r="H14" s="6">
        <f t="shared" ref="H14:H18" si="4">SUM(C14:G14)</f>
        <v>244</v>
      </c>
      <c r="I14" s="7"/>
      <c r="J14" s="12">
        <f>+C14+Mar!J14</f>
        <v>365</v>
      </c>
      <c r="K14" s="12">
        <f>+D14+Mar!K14</f>
        <v>86</v>
      </c>
      <c r="L14" s="12">
        <f>+E14+Mar!L14</f>
        <v>394</v>
      </c>
      <c r="M14" s="12">
        <f>+F14+Mar!M14</f>
        <v>89</v>
      </c>
      <c r="N14" s="12">
        <f>+G14+Mar!N14</f>
        <v>53</v>
      </c>
      <c r="O14" s="6">
        <f t="shared" ref="O14:O18" si="5">SUM(J14:N14)</f>
        <v>987</v>
      </c>
    </row>
    <row r="15" spans="1:17" x14ac:dyDescent="0.25">
      <c r="A15" s="4" t="s">
        <v>26</v>
      </c>
      <c r="B15" s="4" t="s">
        <v>27</v>
      </c>
      <c r="C15" s="12">
        <v>28</v>
      </c>
      <c r="D15" s="12">
        <v>0</v>
      </c>
      <c r="E15" s="12">
        <v>1</v>
      </c>
      <c r="F15" s="12">
        <v>0</v>
      </c>
      <c r="G15" s="12">
        <v>0</v>
      </c>
      <c r="H15" s="6">
        <f t="shared" si="4"/>
        <v>29</v>
      </c>
      <c r="I15" s="7"/>
      <c r="J15" s="12">
        <f>+C15+Mar!J15</f>
        <v>106</v>
      </c>
      <c r="K15" s="12">
        <f>+D15+Mar!K15</f>
        <v>12</v>
      </c>
      <c r="L15" s="12">
        <f>+E15+Mar!L15</f>
        <v>9</v>
      </c>
      <c r="M15" s="12">
        <f>+F15+Mar!M15</f>
        <v>1</v>
      </c>
      <c r="N15" s="12">
        <f>+G15+Mar!N15</f>
        <v>1</v>
      </c>
      <c r="O15" s="6">
        <f t="shared" si="5"/>
        <v>129</v>
      </c>
    </row>
    <row r="16" spans="1:17" x14ac:dyDescent="0.25">
      <c r="A16" s="4" t="s">
        <v>28</v>
      </c>
      <c r="B16" s="4" t="s">
        <v>29</v>
      </c>
      <c r="C16" s="12">
        <v>4</v>
      </c>
      <c r="D16" s="12">
        <v>0</v>
      </c>
      <c r="E16" s="12">
        <v>0</v>
      </c>
      <c r="F16" s="12">
        <v>0</v>
      </c>
      <c r="G16" s="12">
        <v>4</v>
      </c>
      <c r="H16" s="6">
        <f t="shared" si="4"/>
        <v>8</v>
      </c>
      <c r="I16" s="7"/>
      <c r="J16" s="12">
        <f>+C16+Mar!J16</f>
        <v>16</v>
      </c>
      <c r="K16" s="12">
        <f>+D16+Mar!K16</f>
        <v>0</v>
      </c>
      <c r="L16" s="12">
        <f>+E16+Mar!L16</f>
        <v>0</v>
      </c>
      <c r="M16" s="12">
        <f>+F16+Mar!M16</f>
        <v>0</v>
      </c>
      <c r="N16" s="12">
        <f>+G16+Mar!N16</f>
        <v>5</v>
      </c>
      <c r="O16" s="6">
        <f t="shared" si="5"/>
        <v>21</v>
      </c>
    </row>
    <row r="17" spans="1:15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5</v>
      </c>
      <c r="F17" s="12">
        <v>0</v>
      </c>
      <c r="G17" s="12">
        <v>0</v>
      </c>
      <c r="H17" s="6">
        <f t="shared" si="4"/>
        <v>5</v>
      </c>
      <c r="I17" s="7"/>
      <c r="J17" s="12">
        <f>+C17+Mar!J17</f>
        <v>0</v>
      </c>
      <c r="K17" s="12">
        <f>+D17+Mar!K17</f>
        <v>0</v>
      </c>
      <c r="L17" s="12">
        <f>+E17+Mar!L17</f>
        <v>19</v>
      </c>
      <c r="M17" s="12">
        <f>+F17+Mar!M17</f>
        <v>1</v>
      </c>
      <c r="N17" s="12">
        <f>+G17+Mar!N17</f>
        <v>0</v>
      </c>
      <c r="O17" s="6">
        <f t="shared" si="5"/>
        <v>20</v>
      </c>
    </row>
    <row r="18" spans="1:15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4"/>
        <v>0</v>
      </c>
      <c r="I18" s="7"/>
      <c r="J18" s="8">
        <f>+C18+Mar!J18</f>
        <v>0</v>
      </c>
      <c r="K18" s="8">
        <f>+D18+Mar!K18</f>
        <v>0</v>
      </c>
      <c r="L18" s="8">
        <f>+E18+Mar!L18</f>
        <v>0</v>
      </c>
      <c r="M18" s="8">
        <f>+F18+Mar!M18</f>
        <v>0</v>
      </c>
      <c r="N18" s="8">
        <f>+G18+Mar!N18</f>
        <v>0</v>
      </c>
      <c r="O18" s="8">
        <f t="shared" si="5"/>
        <v>0</v>
      </c>
    </row>
    <row r="19" spans="1:15" x14ac:dyDescent="0.25">
      <c r="A19" s="4" t="s">
        <v>34</v>
      </c>
      <c r="B19" s="5" t="s">
        <v>35</v>
      </c>
      <c r="C19" s="9">
        <f t="shared" ref="C19:H19" si="6">SUM(C14:C18)</f>
        <v>116</v>
      </c>
      <c r="D19" s="9">
        <f t="shared" si="6"/>
        <v>24</v>
      </c>
      <c r="E19" s="9">
        <f t="shared" si="6"/>
        <v>117</v>
      </c>
      <c r="F19" s="9">
        <f t="shared" si="6"/>
        <v>11</v>
      </c>
      <c r="G19" s="9">
        <f t="shared" si="6"/>
        <v>18</v>
      </c>
      <c r="H19" s="9">
        <f t="shared" si="6"/>
        <v>286</v>
      </c>
      <c r="I19" s="7"/>
      <c r="J19" s="9">
        <f t="shared" ref="J19:O19" si="7">SUM(J14:J18)</f>
        <v>487</v>
      </c>
      <c r="K19" s="9">
        <f t="shared" si="7"/>
        <v>98</v>
      </c>
      <c r="L19" s="9">
        <f t="shared" si="7"/>
        <v>422</v>
      </c>
      <c r="M19" s="9">
        <f t="shared" si="7"/>
        <v>91</v>
      </c>
      <c r="N19" s="9">
        <f t="shared" si="7"/>
        <v>59</v>
      </c>
      <c r="O19" s="9">
        <f t="shared" si="7"/>
        <v>1157</v>
      </c>
    </row>
    <row r="20" spans="1:15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</row>
    <row r="21" spans="1:15" x14ac:dyDescent="0.25">
      <c r="A21" s="4" t="s">
        <v>37</v>
      </c>
      <c r="B21" s="4" t="s">
        <v>38</v>
      </c>
      <c r="C21" s="6">
        <v>1</v>
      </c>
      <c r="D21" s="6">
        <v>0</v>
      </c>
      <c r="E21" s="6">
        <v>0</v>
      </c>
      <c r="F21" s="6">
        <v>2</v>
      </c>
      <c r="G21" s="6">
        <v>0</v>
      </c>
      <c r="H21" s="6">
        <f t="shared" ref="H21:H24" si="8">SUM(C21:G21)</f>
        <v>3</v>
      </c>
      <c r="I21" s="7"/>
      <c r="J21" s="6">
        <f>+C21+Mar!J21</f>
        <v>1</v>
      </c>
      <c r="K21" s="6">
        <f>+D21+Mar!K21</f>
        <v>1</v>
      </c>
      <c r="L21" s="6">
        <f>+E21+Mar!L21</f>
        <v>1</v>
      </c>
      <c r="M21" s="6">
        <f>+F21+Mar!M21</f>
        <v>3</v>
      </c>
      <c r="N21" s="6">
        <f>+G21+Mar!N21</f>
        <v>1</v>
      </c>
      <c r="O21" s="6">
        <f t="shared" ref="O21:O24" si="9">SUM(J21:N21)</f>
        <v>7</v>
      </c>
    </row>
    <row r="22" spans="1:15" x14ac:dyDescent="0.25">
      <c r="A22" s="4" t="s">
        <v>39</v>
      </c>
      <c r="B22" s="4" t="s">
        <v>40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f t="shared" si="8"/>
        <v>0</v>
      </c>
      <c r="I22" s="7"/>
      <c r="J22" s="6">
        <f>+C22+Mar!J22</f>
        <v>0</v>
      </c>
      <c r="K22" s="6">
        <f>+D22+Mar!K22</f>
        <v>0</v>
      </c>
      <c r="L22" s="6">
        <f>+E22+Mar!L22</f>
        <v>0</v>
      </c>
      <c r="M22" s="6">
        <f>+F22+Mar!M22</f>
        <v>0</v>
      </c>
      <c r="N22" s="6">
        <f>+G22+Mar!N22</f>
        <v>1</v>
      </c>
      <c r="O22" s="6">
        <f t="shared" si="9"/>
        <v>1</v>
      </c>
    </row>
    <row r="23" spans="1:15" x14ac:dyDescent="0.25">
      <c r="A23" s="4" t="s">
        <v>41</v>
      </c>
      <c r="B23" s="4" t="s">
        <v>42</v>
      </c>
      <c r="C23" s="6">
        <v>13</v>
      </c>
      <c r="D23" s="6">
        <v>0</v>
      </c>
      <c r="E23" s="6">
        <v>13</v>
      </c>
      <c r="F23" s="6">
        <v>0</v>
      </c>
      <c r="G23" s="6">
        <v>0</v>
      </c>
      <c r="H23" s="6">
        <f t="shared" si="8"/>
        <v>26</v>
      </c>
      <c r="I23" s="7"/>
      <c r="J23" s="6">
        <f>+C23+Mar!J23</f>
        <v>55</v>
      </c>
      <c r="K23" s="6">
        <f>+D23+Mar!K23</f>
        <v>2</v>
      </c>
      <c r="L23" s="6">
        <f>+E23+Mar!L23</f>
        <v>31</v>
      </c>
      <c r="M23" s="6">
        <f>+F23+Mar!M23</f>
        <v>2</v>
      </c>
      <c r="N23" s="6">
        <f>+G23+Mar!N23</f>
        <v>0</v>
      </c>
      <c r="O23" s="6">
        <f t="shared" si="9"/>
        <v>90</v>
      </c>
    </row>
    <row r="24" spans="1:15" ht="30" x14ac:dyDescent="0.25">
      <c r="A24" s="4" t="s">
        <v>43</v>
      </c>
      <c r="B24" s="4" t="s">
        <v>16</v>
      </c>
      <c r="C24" s="6">
        <v>14</v>
      </c>
      <c r="D24" s="6">
        <v>0</v>
      </c>
      <c r="E24" s="6">
        <v>12</v>
      </c>
      <c r="F24" s="6">
        <v>0</v>
      </c>
      <c r="G24" s="6">
        <v>2</v>
      </c>
      <c r="H24" s="6">
        <f t="shared" si="8"/>
        <v>28</v>
      </c>
      <c r="I24" s="7"/>
      <c r="J24" s="6">
        <f>+C24+Mar!J24</f>
        <v>84</v>
      </c>
      <c r="K24" s="6">
        <f>+D24+Mar!K24</f>
        <v>2</v>
      </c>
      <c r="L24" s="6">
        <f>+E24+Mar!L24</f>
        <v>51</v>
      </c>
      <c r="M24" s="6">
        <f>+F24+Mar!M24</f>
        <v>3</v>
      </c>
      <c r="N24" s="6">
        <f>+G24+Mar!N24</f>
        <v>6</v>
      </c>
      <c r="O24" s="6">
        <f t="shared" si="9"/>
        <v>146</v>
      </c>
    </row>
    <row r="25" spans="1:15" ht="15.75" thickBot="1" x14ac:dyDescent="0.3">
      <c r="A25" s="4" t="s">
        <v>44</v>
      </c>
      <c r="B25" s="4" t="s">
        <v>45</v>
      </c>
      <c r="C25" s="13">
        <f>SUM(C21:C24)</f>
        <v>28</v>
      </c>
      <c r="D25" s="13">
        <f t="shared" ref="D25:G25" si="10">SUM(D21:D24)</f>
        <v>0</v>
      </c>
      <c r="E25" s="13">
        <f t="shared" si="10"/>
        <v>25</v>
      </c>
      <c r="F25" s="13">
        <f t="shared" si="10"/>
        <v>2</v>
      </c>
      <c r="G25" s="13">
        <f t="shared" si="10"/>
        <v>2</v>
      </c>
      <c r="H25" s="13">
        <f>SUM(H21:H24)</f>
        <v>57</v>
      </c>
      <c r="I25" s="7"/>
      <c r="J25" s="13">
        <f>SUM(J21:J24)</f>
        <v>140</v>
      </c>
      <c r="K25" s="13">
        <f t="shared" ref="K25:N25" si="11">SUM(K21:K24)</f>
        <v>5</v>
      </c>
      <c r="L25" s="13">
        <f t="shared" si="11"/>
        <v>83</v>
      </c>
      <c r="M25" s="13">
        <f t="shared" si="11"/>
        <v>8</v>
      </c>
      <c r="N25" s="13">
        <f t="shared" si="11"/>
        <v>8</v>
      </c>
      <c r="O25" s="13">
        <f>SUM(O21:O24)</f>
        <v>244</v>
      </c>
    </row>
    <row r="26" spans="1:15" ht="15.75" thickTop="1" x14ac:dyDescent="0.25">
      <c r="A26" s="4" t="s">
        <v>46</v>
      </c>
      <c r="B26" s="5" t="s">
        <v>47</v>
      </c>
      <c r="C26" s="14">
        <f t="shared" ref="C26:H26" si="12">C19+C25</f>
        <v>144</v>
      </c>
      <c r="D26" s="14">
        <f t="shared" si="12"/>
        <v>24</v>
      </c>
      <c r="E26" s="14">
        <f t="shared" si="12"/>
        <v>142</v>
      </c>
      <c r="F26" s="14">
        <f t="shared" si="12"/>
        <v>13</v>
      </c>
      <c r="G26" s="14">
        <f t="shared" si="12"/>
        <v>20</v>
      </c>
      <c r="H26" s="14">
        <f t="shared" si="12"/>
        <v>343</v>
      </c>
      <c r="J26" s="14">
        <f t="shared" ref="J26:O26" si="13">J19+J25</f>
        <v>627</v>
      </c>
      <c r="K26" s="14">
        <f t="shared" si="13"/>
        <v>103</v>
      </c>
      <c r="L26" s="14">
        <f t="shared" si="13"/>
        <v>505</v>
      </c>
      <c r="M26" s="14">
        <f t="shared" si="13"/>
        <v>99</v>
      </c>
      <c r="N26" s="14">
        <f t="shared" si="13"/>
        <v>67</v>
      </c>
      <c r="O26" s="14">
        <f t="shared" si="13"/>
        <v>1401</v>
      </c>
    </row>
    <row r="27" spans="1:15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</row>
    <row r="28" spans="1:15" x14ac:dyDescent="0.25">
      <c r="B28" s="5" t="s">
        <v>48</v>
      </c>
      <c r="C28" s="15">
        <f>C19/(C19+C23)</f>
        <v>0.89922480620155043</v>
      </c>
      <c r="D28" s="15">
        <f t="shared" ref="D28:H28" si="14">D19/(D19+D23)</f>
        <v>1</v>
      </c>
      <c r="E28" s="15">
        <f t="shared" si="14"/>
        <v>0.9</v>
      </c>
      <c r="F28" s="15">
        <f t="shared" si="14"/>
        <v>1</v>
      </c>
      <c r="G28" s="15">
        <f t="shared" si="14"/>
        <v>1</v>
      </c>
      <c r="H28" s="15">
        <f t="shared" si="14"/>
        <v>0.91666666666666663</v>
      </c>
      <c r="J28" s="15">
        <f t="shared" ref="J28:O28" si="15">J19/(J19+J23)</f>
        <v>0.89852398523985244</v>
      </c>
      <c r="K28" s="15">
        <f>K19/(K19+K23)</f>
        <v>0.98</v>
      </c>
      <c r="L28" s="15">
        <f t="shared" si="15"/>
        <v>0.93156732891832228</v>
      </c>
      <c r="M28" s="15">
        <f t="shared" si="15"/>
        <v>0.978494623655914</v>
      </c>
      <c r="N28" s="15">
        <f t="shared" si="15"/>
        <v>1</v>
      </c>
      <c r="O28" s="15">
        <f t="shared" si="15"/>
        <v>0.92782678428227749</v>
      </c>
    </row>
    <row r="29" spans="1:15" x14ac:dyDescent="0.25">
      <c r="B29" s="5" t="s">
        <v>49</v>
      </c>
      <c r="C29" s="1">
        <v>16</v>
      </c>
      <c r="D29" s="1">
        <v>18</v>
      </c>
      <c r="E29" s="1">
        <v>18</v>
      </c>
      <c r="F29" s="1">
        <v>17</v>
      </c>
      <c r="G29" s="1">
        <v>42</v>
      </c>
      <c r="H29" s="1">
        <v>18</v>
      </c>
      <c r="J29" s="1">
        <v>16</v>
      </c>
      <c r="K29" s="1">
        <v>18</v>
      </c>
      <c r="L29" s="1">
        <v>21</v>
      </c>
      <c r="M29" s="1">
        <v>15</v>
      </c>
      <c r="N29" s="1">
        <v>39</v>
      </c>
      <c r="O29" s="1">
        <v>19</v>
      </c>
    </row>
    <row r="30" spans="1:15" x14ac:dyDescent="0.25">
      <c r="B30" s="5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</row>
    <row r="31" spans="1:15" x14ac:dyDescent="0.25">
      <c r="B31" s="5"/>
    </row>
    <row r="32" spans="1:15" x14ac:dyDescent="0.25">
      <c r="B32" s="5"/>
    </row>
  </sheetData>
  <mergeCells count="2">
    <mergeCell ref="C2:H2"/>
    <mergeCell ref="J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</vt:lpstr>
      <vt:lpstr>Feb</vt:lpstr>
      <vt:lpstr>Mar</vt:lpstr>
      <vt:lpstr>Apr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Marrangoni</dc:creator>
  <cp:lastModifiedBy>Megan Marrangoni</cp:lastModifiedBy>
  <dcterms:created xsi:type="dcterms:W3CDTF">2021-02-02T23:15:32Z</dcterms:created>
  <dcterms:modified xsi:type="dcterms:W3CDTF">2021-05-04T18:21:49Z</dcterms:modified>
</cp:coreProperties>
</file>